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"/>
    </mc:Choice>
  </mc:AlternateContent>
  <bookViews>
    <workbookView xWindow="0" yWindow="0" windowWidth="23040" windowHeight="9336" activeTab="3"/>
  </bookViews>
  <sheets>
    <sheet name="2111+2120" sheetId="1" r:id="rId1"/>
    <sheet name="2230" sheetId="2" r:id="rId2"/>
    <sheet name="контингент" sheetId="3" r:id="rId3"/>
    <sheet name="додатція" sheetId="14" r:id="rId4"/>
    <sheet name="ГУМАНІТАРНА" sheetId="17" r:id="rId5"/>
  </sheets>
  <definedNames>
    <definedName name="_xlnm._FilterDatabase" localSheetId="0" hidden="1">'2111+2120'!$A$5:$U$116</definedName>
    <definedName name="CREXPORT" localSheetId="4">#REF!</definedName>
    <definedName name="CREXPORT">#REF!</definedName>
  </definedNames>
  <calcPr calcId="162913"/>
</workbook>
</file>

<file path=xl/calcChain.xml><?xml version="1.0" encoding="utf-8"?>
<calcChain xmlns="http://schemas.openxmlformats.org/spreadsheetml/2006/main">
  <c r="D31" i="1" l="1"/>
  <c r="D30" i="1"/>
  <c r="D32" i="1"/>
  <c r="F31" i="1"/>
  <c r="U74" i="1"/>
  <c r="E20" i="17" l="1"/>
  <c r="D20" i="17"/>
  <c r="R20" i="2"/>
  <c r="Q20" i="2" s="1"/>
  <c r="M20" i="2"/>
  <c r="L20" i="2"/>
  <c r="G26" i="17" l="1"/>
  <c r="G25" i="17"/>
  <c r="G24" i="17"/>
  <c r="G23" i="17"/>
  <c r="G22" i="17"/>
  <c r="G21" i="17"/>
  <c r="G20" i="17"/>
  <c r="G19" i="17"/>
  <c r="G18" i="17"/>
  <c r="G17" i="17"/>
  <c r="F16" i="17"/>
  <c r="E16" i="17"/>
  <c r="D16" i="17"/>
  <c r="C16" i="17"/>
  <c r="G15" i="17"/>
  <c r="G14" i="17"/>
  <c r="G13" i="17"/>
  <c r="F12" i="17"/>
  <c r="E12" i="17"/>
  <c r="D12" i="17"/>
  <c r="D11" i="17" s="1"/>
  <c r="C12" i="17"/>
  <c r="C11" i="17"/>
  <c r="G10" i="17"/>
  <c r="G9" i="17"/>
  <c r="G8" i="17" s="1"/>
  <c r="F8" i="17"/>
  <c r="E8" i="17"/>
  <c r="D8" i="17"/>
  <c r="C8" i="17"/>
  <c r="E22" i="14"/>
  <c r="E21" i="14"/>
  <c r="E20" i="14"/>
  <c r="E19" i="14"/>
  <c r="E18" i="14"/>
  <c r="E17" i="14"/>
  <c r="E16" i="14"/>
  <c r="E15" i="14"/>
  <c r="E14" i="14"/>
  <c r="D13" i="14"/>
  <c r="C13" i="14"/>
  <c r="C8" i="14" s="1"/>
  <c r="E12" i="14"/>
  <c r="E9" i="14" s="1"/>
  <c r="E11" i="14"/>
  <c r="E10" i="14"/>
  <c r="D9" i="14"/>
  <c r="C9" i="14"/>
  <c r="E7" i="14"/>
  <c r="E6" i="14"/>
  <c r="E5" i="14" s="1"/>
  <c r="D5" i="14"/>
  <c r="C5" i="14"/>
  <c r="M16" i="3"/>
  <c r="L16" i="3"/>
  <c r="K16" i="3"/>
  <c r="J16" i="3"/>
  <c r="J11" i="3" s="1"/>
  <c r="J26" i="3" s="1"/>
  <c r="I16" i="3"/>
  <c r="H16" i="3"/>
  <c r="G16" i="3"/>
  <c r="F16" i="3"/>
  <c r="E16" i="3"/>
  <c r="D16" i="3"/>
  <c r="C16" i="3"/>
  <c r="M12" i="3"/>
  <c r="L12" i="3"/>
  <c r="K12" i="3"/>
  <c r="J12" i="3"/>
  <c r="I12" i="3"/>
  <c r="H12" i="3"/>
  <c r="G12" i="3"/>
  <c r="F12" i="3"/>
  <c r="E12" i="3"/>
  <c r="D12" i="3"/>
  <c r="C12" i="3"/>
  <c r="F11" i="3"/>
  <c r="F26" i="3" s="1"/>
  <c r="M8" i="3"/>
  <c r="L8" i="3"/>
  <c r="K8" i="3"/>
  <c r="J8" i="3"/>
  <c r="I8" i="3"/>
  <c r="H8" i="3"/>
  <c r="G8" i="3"/>
  <c r="F8" i="3"/>
  <c r="E8" i="3"/>
  <c r="D8" i="3"/>
  <c r="C8" i="3"/>
  <c r="T26" i="2"/>
  <c r="U26" i="2" s="1"/>
  <c r="H26" i="2"/>
  <c r="T25" i="2"/>
  <c r="U25" i="2" s="1"/>
  <c r="H25" i="2"/>
  <c r="T24" i="2"/>
  <c r="U24" i="2" s="1"/>
  <c r="H24" i="2"/>
  <c r="T23" i="2"/>
  <c r="U23" i="2" s="1"/>
  <c r="H23" i="2"/>
  <c r="T22" i="2"/>
  <c r="U22" i="2" s="1"/>
  <c r="H22" i="2"/>
  <c r="U21" i="2"/>
  <c r="T21" i="2"/>
  <c r="H21" i="2"/>
  <c r="T20" i="2"/>
  <c r="U20" i="2" s="1"/>
  <c r="H20" i="2"/>
  <c r="T19" i="2"/>
  <c r="U19" i="2" s="1"/>
  <c r="H19" i="2"/>
  <c r="T18" i="2"/>
  <c r="H18" i="2"/>
  <c r="T17" i="2"/>
  <c r="U17" i="2" s="1"/>
  <c r="H17" i="2"/>
  <c r="S16" i="2"/>
  <c r="R16" i="2"/>
  <c r="Q16" i="2"/>
  <c r="P16" i="2"/>
  <c r="O16" i="2"/>
  <c r="N16" i="2"/>
  <c r="M16" i="2"/>
  <c r="L16" i="2"/>
  <c r="K16" i="2"/>
  <c r="J16" i="2"/>
  <c r="I16" i="2"/>
  <c r="G16" i="2"/>
  <c r="F16" i="2"/>
  <c r="E16" i="2"/>
  <c r="D16" i="2"/>
  <c r="C16" i="2"/>
  <c r="H16" i="2" s="1"/>
  <c r="T15" i="2"/>
  <c r="U15" i="2" s="1"/>
  <c r="H15" i="2"/>
  <c r="T14" i="2"/>
  <c r="H14" i="2"/>
  <c r="T13" i="2"/>
  <c r="U13" i="2" s="1"/>
  <c r="H13" i="2"/>
  <c r="S12" i="2"/>
  <c r="R12" i="2"/>
  <c r="Q12" i="2"/>
  <c r="P12" i="2"/>
  <c r="O12" i="2"/>
  <c r="N12" i="2"/>
  <c r="M12" i="2"/>
  <c r="M11" i="2" s="1"/>
  <c r="L12" i="2"/>
  <c r="K12" i="2"/>
  <c r="J12" i="2"/>
  <c r="I12" i="2"/>
  <c r="G12" i="2"/>
  <c r="F12" i="2"/>
  <c r="E12" i="2"/>
  <c r="D12" i="2"/>
  <c r="D11" i="2" s="1"/>
  <c r="D27" i="2" s="1"/>
  <c r="C12" i="2"/>
  <c r="H12" i="2" s="1"/>
  <c r="S11" i="2"/>
  <c r="S27" i="2" s="1"/>
  <c r="Q11" i="2"/>
  <c r="P11" i="2"/>
  <c r="L11" i="2"/>
  <c r="K11" i="2"/>
  <c r="K27" i="2" s="1"/>
  <c r="G11" i="2"/>
  <c r="C11" i="2"/>
  <c r="T10" i="2"/>
  <c r="H10" i="2"/>
  <c r="T9" i="2"/>
  <c r="U9" i="2" s="1"/>
  <c r="H9" i="2"/>
  <c r="H8" i="2" s="1"/>
  <c r="S8" i="2"/>
  <c r="R8" i="2"/>
  <c r="Q8" i="2"/>
  <c r="P8" i="2"/>
  <c r="P27" i="2" s="1"/>
  <c r="O8" i="2"/>
  <c r="N8" i="2"/>
  <c r="M8" i="2"/>
  <c r="L8" i="2"/>
  <c r="K8" i="2"/>
  <c r="J8" i="2"/>
  <c r="I8" i="2"/>
  <c r="G8" i="2"/>
  <c r="F8" i="2"/>
  <c r="E8" i="2"/>
  <c r="D8" i="2"/>
  <c r="C8" i="2"/>
  <c r="V115" i="1"/>
  <c r="U115" i="1"/>
  <c r="P115" i="1"/>
  <c r="R115" i="1" s="1"/>
  <c r="V114" i="1"/>
  <c r="U114" i="1"/>
  <c r="T114" i="1"/>
  <c r="R114" i="1"/>
  <c r="P114" i="1"/>
  <c r="W114" i="1" s="1"/>
  <c r="V113" i="1"/>
  <c r="U113" i="1"/>
  <c r="P113" i="1"/>
  <c r="V112" i="1"/>
  <c r="U112" i="1"/>
  <c r="P112" i="1"/>
  <c r="T112" i="1" s="1"/>
  <c r="V111" i="1"/>
  <c r="U111" i="1"/>
  <c r="P111" i="1"/>
  <c r="T111" i="1" s="1"/>
  <c r="V110" i="1"/>
  <c r="U110" i="1"/>
  <c r="P110" i="1"/>
  <c r="T110" i="1" s="1"/>
  <c r="V109" i="1"/>
  <c r="U109" i="1"/>
  <c r="P109" i="1"/>
  <c r="T109" i="1" s="1"/>
  <c r="V108" i="1"/>
  <c r="U108" i="1"/>
  <c r="T108" i="1"/>
  <c r="P108" i="1"/>
  <c r="W108" i="1" s="1"/>
  <c r="V107" i="1"/>
  <c r="U107" i="1"/>
  <c r="P107" i="1"/>
  <c r="R107" i="1" s="1"/>
  <c r="V106" i="1"/>
  <c r="U106" i="1"/>
  <c r="P106" i="1"/>
  <c r="T106" i="1" s="1"/>
  <c r="S105" i="1"/>
  <c r="Q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V104" i="1"/>
  <c r="U104" i="1"/>
  <c r="R104" i="1"/>
  <c r="P104" i="1"/>
  <c r="T104" i="1" s="1"/>
  <c r="V103" i="1"/>
  <c r="U103" i="1"/>
  <c r="P103" i="1"/>
  <c r="T103" i="1" s="1"/>
  <c r="V102" i="1"/>
  <c r="U102" i="1"/>
  <c r="P102" i="1"/>
  <c r="T102" i="1" s="1"/>
  <c r="V101" i="1"/>
  <c r="U101" i="1"/>
  <c r="T101" i="1"/>
  <c r="P101" i="1"/>
  <c r="W101" i="1" s="1"/>
  <c r="W100" i="1"/>
  <c r="V100" i="1"/>
  <c r="U100" i="1"/>
  <c r="P100" i="1"/>
  <c r="U99" i="1"/>
  <c r="S99" i="1"/>
  <c r="Q99" i="1"/>
  <c r="O99" i="1"/>
  <c r="N99" i="1"/>
  <c r="M99" i="1"/>
  <c r="L99" i="1"/>
  <c r="K99" i="1"/>
  <c r="J99" i="1"/>
  <c r="I99" i="1"/>
  <c r="H99" i="1"/>
  <c r="G99" i="1"/>
  <c r="F99" i="1"/>
  <c r="E99" i="1"/>
  <c r="V99" i="1" s="1"/>
  <c r="D99" i="1"/>
  <c r="V98" i="1"/>
  <c r="U98" i="1"/>
  <c r="P98" i="1"/>
  <c r="T98" i="1" s="1"/>
  <c r="V97" i="1"/>
  <c r="U97" i="1"/>
  <c r="P97" i="1"/>
  <c r="T97" i="1" s="1"/>
  <c r="V96" i="1"/>
  <c r="U96" i="1"/>
  <c r="P96" i="1"/>
  <c r="T96" i="1" s="1"/>
  <c r="V95" i="1"/>
  <c r="U95" i="1"/>
  <c r="P95" i="1"/>
  <c r="W94" i="1"/>
  <c r="V94" i="1"/>
  <c r="U94" i="1"/>
  <c r="T94" i="1"/>
  <c r="R94" i="1"/>
  <c r="P94" i="1"/>
  <c r="S93" i="1"/>
  <c r="U93" i="1" s="1"/>
  <c r="Q93" i="1"/>
  <c r="O93" i="1"/>
  <c r="N93" i="1"/>
  <c r="M93" i="1"/>
  <c r="L93" i="1"/>
  <c r="K93" i="1"/>
  <c r="J93" i="1"/>
  <c r="I93" i="1"/>
  <c r="H93" i="1"/>
  <c r="G93" i="1"/>
  <c r="F93" i="1"/>
  <c r="E93" i="1"/>
  <c r="V93" i="1" s="1"/>
  <c r="D93" i="1"/>
  <c r="V92" i="1"/>
  <c r="U92" i="1"/>
  <c r="P92" i="1"/>
  <c r="T92" i="1" s="1"/>
  <c r="V91" i="1"/>
  <c r="U91" i="1"/>
  <c r="T91" i="1"/>
  <c r="P91" i="1"/>
  <c r="W91" i="1" s="1"/>
  <c r="W90" i="1"/>
  <c r="V90" i="1"/>
  <c r="U90" i="1"/>
  <c r="P90" i="1"/>
  <c r="V89" i="1"/>
  <c r="U89" i="1"/>
  <c r="P89" i="1"/>
  <c r="T89" i="1" s="1"/>
  <c r="V88" i="1"/>
  <c r="U88" i="1"/>
  <c r="P88" i="1"/>
  <c r="T88" i="1" s="1"/>
  <c r="T87" i="1" s="1"/>
  <c r="U87" i="1"/>
  <c r="S87" i="1"/>
  <c r="Q87" i="1"/>
  <c r="O87" i="1"/>
  <c r="N87" i="1"/>
  <c r="M87" i="1"/>
  <c r="L87" i="1"/>
  <c r="K87" i="1"/>
  <c r="J87" i="1"/>
  <c r="I87" i="1"/>
  <c r="H87" i="1"/>
  <c r="G87" i="1"/>
  <c r="F87" i="1"/>
  <c r="E87" i="1"/>
  <c r="D87" i="1"/>
  <c r="W86" i="1"/>
  <c r="V86" i="1"/>
  <c r="U86" i="1"/>
  <c r="T86" i="1"/>
  <c r="R86" i="1"/>
  <c r="P86" i="1"/>
  <c r="V85" i="1"/>
  <c r="U85" i="1"/>
  <c r="P85" i="1"/>
  <c r="W85" i="1" s="1"/>
  <c r="V84" i="1"/>
  <c r="U84" i="1"/>
  <c r="P84" i="1"/>
  <c r="T84" i="1" s="1"/>
  <c r="V83" i="1"/>
  <c r="U83" i="1"/>
  <c r="P83" i="1"/>
  <c r="V82" i="1"/>
  <c r="U82" i="1"/>
  <c r="P82" i="1"/>
  <c r="T82" i="1" s="1"/>
  <c r="S81" i="1"/>
  <c r="Q81" i="1"/>
  <c r="O81" i="1"/>
  <c r="N81" i="1"/>
  <c r="M81" i="1"/>
  <c r="L81" i="1"/>
  <c r="K81" i="1"/>
  <c r="J81" i="1"/>
  <c r="I81" i="1"/>
  <c r="H81" i="1"/>
  <c r="G81" i="1"/>
  <c r="F81" i="1"/>
  <c r="E81" i="1"/>
  <c r="V81" i="1" s="1"/>
  <c r="D81" i="1"/>
  <c r="W80" i="1"/>
  <c r="V80" i="1"/>
  <c r="U80" i="1"/>
  <c r="P80" i="1"/>
  <c r="V79" i="1"/>
  <c r="U79" i="1"/>
  <c r="P79" i="1"/>
  <c r="T79" i="1" s="1"/>
  <c r="V78" i="1"/>
  <c r="U78" i="1"/>
  <c r="P78" i="1"/>
  <c r="T78" i="1" s="1"/>
  <c r="W77" i="1"/>
  <c r="V77" i="1"/>
  <c r="U77" i="1"/>
  <c r="T77" i="1"/>
  <c r="R77" i="1"/>
  <c r="P77" i="1"/>
  <c r="V76" i="1"/>
  <c r="U76" i="1"/>
  <c r="U75" i="1" s="1"/>
  <c r="R76" i="1"/>
  <c r="P76" i="1"/>
  <c r="T76" i="1" s="1"/>
  <c r="T75" i="1" s="1"/>
  <c r="S75" i="1"/>
  <c r="Q75" i="1"/>
  <c r="O75" i="1"/>
  <c r="N75" i="1"/>
  <c r="M75" i="1"/>
  <c r="L75" i="1"/>
  <c r="K75" i="1"/>
  <c r="J75" i="1"/>
  <c r="I75" i="1"/>
  <c r="H75" i="1"/>
  <c r="G75" i="1"/>
  <c r="F75" i="1"/>
  <c r="E75" i="1"/>
  <c r="D75" i="1"/>
  <c r="V74" i="1"/>
  <c r="P74" i="1"/>
  <c r="T74" i="1" s="1"/>
  <c r="V73" i="1"/>
  <c r="U73" i="1"/>
  <c r="P73" i="1"/>
  <c r="T73" i="1" s="1"/>
  <c r="V72" i="1"/>
  <c r="U72" i="1"/>
  <c r="P72" i="1"/>
  <c r="T72" i="1" s="1"/>
  <c r="V71" i="1"/>
  <c r="U71" i="1"/>
  <c r="P71" i="1"/>
  <c r="T71" i="1" s="1"/>
  <c r="V70" i="1"/>
  <c r="U70" i="1"/>
  <c r="P70" i="1"/>
  <c r="S69" i="1"/>
  <c r="Q69" i="1"/>
  <c r="O69" i="1"/>
  <c r="N69" i="1"/>
  <c r="M69" i="1"/>
  <c r="L69" i="1"/>
  <c r="K69" i="1"/>
  <c r="J69" i="1"/>
  <c r="I69" i="1"/>
  <c r="H69" i="1"/>
  <c r="G69" i="1"/>
  <c r="F69" i="1"/>
  <c r="E69" i="1"/>
  <c r="D69" i="1"/>
  <c r="V68" i="1"/>
  <c r="U68" i="1"/>
  <c r="P68" i="1"/>
  <c r="T68" i="1" s="1"/>
  <c r="V67" i="1"/>
  <c r="U67" i="1"/>
  <c r="P67" i="1"/>
  <c r="V66" i="1"/>
  <c r="U66" i="1"/>
  <c r="P66" i="1"/>
  <c r="T66" i="1" s="1"/>
  <c r="V65" i="1"/>
  <c r="U65" i="1"/>
  <c r="P65" i="1"/>
  <c r="W64" i="1"/>
  <c r="V64" i="1"/>
  <c r="U64" i="1"/>
  <c r="T64" i="1"/>
  <c r="T63" i="1" s="1"/>
  <c r="R64" i="1"/>
  <c r="P64" i="1"/>
  <c r="U63" i="1"/>
  <c r="S63" i="1"/>
  <c r="Q63" i="1"/>
  <c r="O63" i="1"/>
  <c r="N63" i="1"/>
  <c r="M63" i="1"/>
  <c r="L63" i="1"/>
  <c r="K63" i="1"/>
  <c r="J63" i="1"/>
  <c r="I63" i="1"/>
  <c r="H63" i="1"/>
  <c r="G63" i="1"/>
  <c r="F63" i="1"/>
  <c r="E63" i="1"/>
  <c r="V63" i="1" s="1"/>
  <c r="D63" i="1"/>
  <c r="V62" i="1"/>
  <c r="U62" i="1"/>
  <c r="P62" i="1"/>
  <c r="V61" i="1"/>
  <c r="U61" i="1"/>
  <c r="T61" i="1"/>
  <c r="P61" i="1"/>
  <c r="W61" i="1" s="1"/>
  <c r="V60" i="1"/>
  <c r="U60" i="1"/>
  <c r="P60" i="1"/>
  <c r="V59" i="1"/>
  <c r="U59" i="1"/>
  <c r="P59" i="1"/>
  <c r="T59" i="1" s="1"/>
  <c r="V58" i="1"/>
  <c r="U58" i="1"/>
  <c r="U57" i="1" s="1"/>
  <c r="P58" i="1"/>
  <c r="S57" i="1"/>
  <c r="Q57" i="1"/>
  <c r="O57" i="1"/>
  <c r="N57" i="1"/>
  <c r="M57" i="1"/>
  <c r="L57" i="1"/>
  <c r="K57" i="1"/>
  <c r="J57" i="1"/>
  <c r="I57" i="1"/>
  <c r="H57" i="1"/>
  <c r="G57" i="1"/>
  <c r="F57" i="1"/>
  <c r="E57" i="1"/>
  <c r="D57" i="1"/>
  <c r="V57" i="1" s="1"/>
  <c r="V56" i="1"/>
  <c r="U56" i="1"/>
  <c r="T56" i="1"/>
  <c r="P56" i="1"/>
  <c r="W56" i="1" s="1"/>
  <c r="V55" i="1"/>
  <c r="U55" i="1"/>
  <c r="P55" i="1"/>
  <c r="V54" i="1"/>
  <c r="U54" i="1"/>
  <c r="P54" i="1"/>
  <c r="T54" i="1" s="1"/>
  <c r="V53" i="1"/>
  <c r="U53" i="1"/>
  <c r="P53" i="1"/>
  <c r="V52" i="1"/>
  <c r="U52" i="1"/>
  <c r="U51" i="1" s="1"/>
  <c r="P52" i="1"/>
  <c r="T52" i="1" s="1"/>
  <c r="T51" i="1" s="1"/>
  <c r="S51" i="1"/>
  <c r="Q51" i="1"/>
  <c r="O51" i="1"/>
  <c r="N51" i="1"/>
  <c r="M51" i="1"/>
  <c r="L51" i="1"/>
  <c r="K51" i="1"/>
  <c r="J51" i="1"/>
  <c r="I51" i="1"/>
  <c r="H51" i="1"/>
  <c r="G51" i="1"/>
  <c r="F51" i="1"/>
  <c r="E51" i="1"/>
  <c r="V51" i="1" s="1"/>
  <c r="D51" i="1"/>
  <c r="V50" i="1"/>
  <c r="U50" i="1"/>
  <c r="P50" i="1"/>
  <c r="W49" i="1"/>
  <c r="V49" i="1"/>
  <c r="U49" i="1"/>
  <c r="T49" i="1"/>
  <c r="R49" i="1"/>
  <c r="P49" i="1"/>
  <c r="V48" i="1"/>
  <c r="U48" i="1"/>
  <c r="P48" i="1"/>
  <c r="V47" i="1"/>
  <c r="U47" i="1"/>
  <c r="T47" i="1"/>
  <c r="P47" i="1"/>
  <c r="W47" i="1" s="1"/>
  <c r="V46" i="1"/>
  <c r="U46" i="1"/>
  <c r="U45" i="1" s="1"/>
  <c r="P46" i="1"/>
  <c r="S45" i="1"/>
  <c r="Q45" i="1"/>
  <c r="P45" i="1"/>
  <c r="W45" i="1" s="1"/>
  <c r="O45" i="1"/>
  <c r="N45" i="1"/>
  <c r="M45" i="1"/>
  <c r="L45" i="1"/>
  <c r="K45" i="1"/>
  <c r="J45" i="1"/>
  <c r="I45" i="1"/>
  <c r="H45" i="1"/>
  <c r="G45" i="1"/>
  <c r="F45" i="1"/>
  <c r="E45" i="1"/>
  <c r="D45" i="1"/>
  <c r="V45" i="1" s="1"/>
  <c r="V44" i="1"/>
  <c r="U44" i="1"/>
  <c r="T44" i="1"/>
  <c r="P44" i="1"/>
  <c r="W44" i="1" s="1"/>
  <c r="V43" i="1"/>
  <c r="U43" i="1"/>
  <c r="P43" i="1"/>
  <c r="V42" i="1"/>
  <c r="U42" i="1"/>
  <c r="P42" i="1"/>
  <c r="T42" i="1" s="1"/>
  <c r="V41" i="1"/>
  <c r="U41" i="1"/>
  <c r="P41" i="1"/>
  <c r="V40" i="1"/>
  <c r="U40" i="1"/>
  <c r="P40" i="1"/>
  <c r="R40" i="1" s="1"/>
  <c r="U39" i="1"/>
  <c r="S39" i="1"/>
  <c r="Q39" i="1"/>
  <c r="O39" i="1"/>
  <c r="N39" i="1"/>
  <c r="M39" i="1"/>
  <c r="L39" i="1"/>
  <c r="K39" i="1"/>
  <c r="J39" i="1"/>
  <c r="I39" i="1"/>
  <c r="H39" i="1"/>
  <c r="G39" i="1"/>
  <c r="F39" i="1"/>
  <c r="E39" i="1"/>
  <c r="D39" i="1"/>
  <c r="V38" i="1"/>
  <c r="U38" i="1"/>
  <c r="P38" i="1"/>
  <c r="V37" i="1"/>
  <c r="U37" i="1"/>
  <c r="P37" i="1"/>
  <c r="T37" i="1" s="1"/>
  <c r="V36" i="1"/>
  <c r="U36" i="1"/>
  <c r="P36" i="1"/>
  <c r="W35" i="1"/>
  <c r="V35" i="1"/>
  <c r="U35" i="1"/>
  <c r="T35" i="1"/>
  <c r="R35" i="1"/>
  <c r="P35" i="1"/>
  <c r="V34" i="1"/>
  <c r="U34" i="1"/>
  <c r="U33" i="1" s="1"/>
  <c r="P34" i="1"/>
  <c r="P33" i="1" s="1"/>
  <c r="W33" i="1" s="1"/>
  <c r="S33" i="1"/>
  <c r="Q33" i="1"/>
  <c r="O33" i="1"/>
  <c r="N33" i="1"/>
  <c r="M33" i="1"/>
  <c r="L33" i="1"/>
  <c r="K33" i="1"/>
  <c r="J33" i="1"/>
  <c r="I33" i="1"/>
  <c r="H33" i="1"/>
  <c r="G33" i="1"/>
  <c r="F33" i="1"/>
  <c r="E33" i="1"/>
  <c r="D33" i="1"/>
  <c r="S32" i="1"/>
  <c r="Q32" i="1"/>
  <c r="O32" i="1"/>
  <c r="N32" i="1"/>
  <c r="M32" i="1"/>
  <c r="L32" i="1"/>
  <c r="K32" i="1"/>
  <c r="J32" i="1"/>
  <c r="I32" i="1"/>
  <c r="H32" i="1"/>
  <c r="G32" i="1"/>
  <c r="F32" i="1"/>
  <c r="E32" i="1"/>
  <c r="S31" i="1"/>
  <c r="Q31" i="1"/>
  <c r="O31" i="1"/>
  <c r="N31" i="1"/>
  <c r="M31" i="1"/>
  <c r="L31" i="1"/>
  <c r="K31" i="1"/>
  <c r="J31" i="1"/>
  <c r="I31" i="1"/>
  <c r="H31" i="1"/>
  <c r="G31" i="1"/>
  <c r="E31" i="1"/>
  <c r="S30" i="1"/>
  <c r="Q30" i="1"/>
  <c r="O30" i="1"/>
  <c r="N30" i="1"/>
  <c r="M30" i="1"/>
  <c r="L30" i="1"/>
  <c r="K30" i="1"/>
  <c r="J30" i="1"/>
  <c r="I30" i="1"/>
  <c r="H30" i="1"/>
  <c r="G30" i="1"/>
  <c r="F30" i="1"/>
  <c r="E30" i="1"/>
  <c r="S29" i="1"/>
  <c r="Q29" i="1"/>
  <c r="O29" i="1"/>
  <c r="N29" i="1"/>
  <c r="N27" i="1" s="1"/>
  <c r="M29" i="1"/>
  <c r="L29" i="1"/>
  <c r="K29" i="1"/>
  <c r="K27" i="1" s="1"/>
  <c r="J29" i="1"/>
  <c r="J27" i="1" s="1"/>
  <c r="I29" i="1"/>
  <c r="H29" i="1"/>
  <c r="G29" i="1"/>
  <c r="F29" i="1"/>
  <c r="E29" i="1"/>
  <c r="D29" i="1"/>
  <c r="S28" i="1"/>
  <c r="Q28" i="1"/>
  <c r="O28" i="1"/>
  <c r="N28" i="1"/>
  <c r="M28" i="1"/>
  <c r="M27" i="1" s="1"/>
  <c r="L28" i="1"/>
  <c r="L27" i="1" s="1"/>
  <c r="K28" i="1"/>
  <c r="J28" i="1"/>
  <c r="I28" i="1"/>
  <c r="H28" i="1"/>
  <c r="G28" i="1"/>
  <c r="F28" i="1"/>
  <c r="E28" i="1"/>
  <c r="D28" i="1"/>
  <c r="V26" i="1"/>
  <c r="U26" i="1"/>
  <c r="P26" i="1"/>
  <c r="W26" i="1" s="1"/>
  <c r="V25" i="1"/>
  <c r="U25" i="1"/>
  <c r="P25" i="1"/>
  <c r="V24" i="1"/>
  <c r="U24" i="1"/>
  <c r="P24" i="1"/>
  <c r="V23" i="1"/>
  <c r="U23" i="1"/>
  <c r="T23" i="1"/>
  <c r="P23" i="1"/>
  <c r="W23" i="1" s="1"/>
  <c r="V22" i="1"/>
  <c r="U22" i="1"/>
  <c r="P22" i="1"/>
  <c r="V21" i="1"/>
  <c r="U21" i="1"/>
  <c r="T21" i="1"/>
  <c r="P21" i="1"/>
  <c r="W21" i="1" s="1"/>
  <c r="S20" i="1"/>
  <c r="Q20" i="1"/>
  <c r="O20" i="1"/>
  <c r="N20" i="1"/>
  <c r="M20" i="1"/>
  <c r="L20" i="1"/>
  <c r="K20" i="1"/>
  <c r="J20" i="1"/>
  <c r="I20" i="1"/>
  <c r="H20" i="1"/>
  <c r="G20" i="1"/>
  <c r="F20" i="1"/>
  <c r="E20" i="1"/>
  <c r="V20" i="1" s="1"/>
  <c r="D20" i="1"/>
  <c r="U20" i="1" s="1"/>
  <c r="V19" i="1"/>
  <c r="U19" i="1"/>
  <c r="P19" i="1"/>
  <c r="V18" i="1"/>
  <c r="U18" i="1"/>
  <c r="P18" i="1"/>
  <c r="W18" i="1" s="1"/>
  <c r="V17" i="1"/>
  <c r="U17" i="1"/>
  <c r="P17" i="1"/>
  <c r="V16" i="1"/>
  <c r="U16" i="1"/>
  <c r="T16" i="1"/>
  <c r="P16" i="1"/>
  <c r="W16" i="1" s="1"/>
  <c r="V15" i="1"/>
  <c r="U15" i="1"/>
  <c r="P15" i="1"/>
  <c r="V14" i="1"/>
  <c r="U14" i="1"/>
  <c r="T14" i="1"/>
  <c r="P14" i="1"/>
  <c r="W14" i="1" s="1"/>
  <c r="S13" i="1"/>
  <c r="Q13" i="1"/>
  <c r="O13" i="1"/>
  <c r="N13" i="1"/>
  <c r="M13" i="1"/>
  <c r="L13" i="1"/>
  <c r="K13" i="1"/>
  <c r="J13" i="1"/>
  <c r="I13" i="1"/>
  <c r="H13" i="1"/>
  <c r="G13" i="1"/>
  <c r="F13" i="1"/>
  <c r="E13" i="1"/>
  <c r="V13" i="1" s="1"/>
  <c r="D13" i="1"/>
  <c r="U13" i="1" s="1"/>
  <c r="S12" i="1"/>
  <c r="Q12" i="1"/>
  <c r="O12" i="1"/>
  <c r="N12" i="1"/>
  <c r="M12" i="1"/>
  <c r="L12" i="1"/>
  <c r="K12" i="1"/>
  <c r="J12" i="1"/>
  <c r="I12" i="1"/>
  <c r="H12" i="1"/>
  <c r="G12" i="1"/>
  <c r="F12" i="1"/>
  <c r="E12" i="1"/>
  <c r="D12" i="1"/>
  <c r="U12" i="1" s="1"/>
  <c r="V11" i="1"/>
  <c r="S11" i="1"/>
  <c r="Q11" i="1"/>
  <c r="O11" i="1"/>
  <c r="N11" i="1"/>
  <c r="M11" i="1"/>
  <c r="L11" i="1"/>
  <c r="K11" i="1"/>
  <c r="J11" i="1"/>
  <c r="I11" i="1"/>
  <c r="H11" i="1"/>
  <c r="G11" i="1"/>
  <c r="F11" i="1"/>
  <c r="E11" i="1"/>
  <c r="D11" i="1"/>
  <c r="S10" i="1"/>
  <c r="Q10" i="1"/>
  <c r="O10" i="1"/>
  <c r="N10" i="1"/>
  <c r="M10" i="1"/>
  <c r="L10" i="1"/>
  <c r="K10" i="1"/>
  <c r="J10" i="1"/>
  <c r="I10" i="1"/>
  <c r="H10" i="1"/>
  <c r="G10" i="1"/>
  <c r="F10" i="1"/>
  <c r="E10" i="1"/>
  <c r="V10" i="1" s="1"/>
  <c r="D10" i="1"/>
  <c r="S9" i="1"/>
  <c r="Q9" i="1"/>
  <c r="O9" i="1"/>
  <c r="N9" i="1"/>
  <c r="M9" i="1"/>
  <c r="L9" i="1"/>
  <c r="K9" i="1"/>
  <c r="J9" i="1"/>
  <c r="I9" i="1"/>
  <c r="H9" i="1"/>
  <c r="G9" i="1"/>
  <c r="F9" i="1"/>
  <c r="E9" i="1"/>
  <c r="V9" i="1" s="1"/>
  <c r="D9" i="1"/>
  <c r="U9" i="1" s="1"/>
  <c r="S8" i="1"/>
  <c r="Q8" i="1"/>
  <c r="Q6" i="1" s="1"/>
  <c r="O8" i="1"/>
  <c r="N8" i="1"/>
  <c r="M8" i="1"/>
  <c r="L8" i="1"/>
  <c r="L6" i="1" s="1"/>
  <c r="K8" i="1"/>
  <c r="J8" i="1"/>
  <c r="I8" i="1"/>
  <c r="H8" i="1"/>
  <c r="H6" i="1" s="1"/>
  <c r="G8" i="1"/>
  <c r="F8" i="1"/>
  <c r="E8" i="1"/>
  <c r="V8" i="1" s="1"/>
  <c r="D8" i="1"/>
  <c r="U8" i="1" s="1"/>
  <c r="V7" i="1"/>
  <c r="S7" i="1"/>
  <c r="Q7" i="1"/>
  <c r="O7" i="1"/>
  <c r="O6" i="1" s="1"/>
  <c r="N7" i="1"/>
  <c r="N6" i="1" s="1"/>
  <c r="N116" i="1" s="1"/>
  <c r="M7" i="1"/>
  <c r="L7" i="1"/>
  <c r="K7" i="1"/>
  <c r="K6" i="1" s="1"/>
  <c r="J7" i="1"/>
  <c r="J6" i="1" s="1"/>
  <c r="I7" i="1"/>
  <c r="H7" i="1"/>
  <c r="G7" i="1"/>
  <c r="G6" i="1" s="1"/>
  <c r="F7" i="1"/>
  <c r="F6" i="1" s="1"/>
  <c r="E7" i="1"/>
  <c r="D7" i="1"/>
  <c r="U7" i="1" s="1"/>
  <c r="S6" i="1"/>
  <c r="M6" i="1"/>
  <c r="I6" i="1"/>
  <c r="E6" i="1"/>
  <c r="D8" i="14" l="1"/>
  <c r="I27" i="1"/>
  <c r="I11" i="2"/>
  <c r="R26" i="1"/>
  <c r="K116" i="1"/>
  <c r="R37" i="1"/>
  <c r="W37" i="1"/>
  <c r="W40" i="1"/>
  <c r="R52" i="1"/>
  <c r="W52" i="1"/>
  <c r="R66" i="1"/>
  <c r="W66" i="1"/>
  <c r="R79" i="1"/>
  <c r="W79" i="1"/>
  <c r="R82" i="1"/>
  <c r="W82" i="1"/>
  <c r="P87" i="1"/>
  <c r="W87" i="1" s="1"/>
  <c r="R89" i="1"/>
  <c r="W89" i="1"/>
  <c r="R96" i="1"/>
  <c r="W96" i="1"/>
  <c r="R102" i="1"/>
  <c r="R103" i="1"/>
  <c r="W103" i="1"/>
  <c r="R106" i="1"/>
  <c r="W106" i="1"/>
  <c r="R109" i="1"/>
  <c r="R110" i="1"/>
  <c r="W110" i="1"/>
  <c r="C27" i="2"/>
  <c r="L27" i="2"/>
  <c r="E11" i="2"/>
  <c r="E27" i="2" s="1"/>
  <c r="C23" i="14"/>
  <c r="E11" i="17"/>
  <c r="U11" i="1"/>
  <c r="T18" i="1"/>
  <c r="T26" i="1"/>
  <c r="V33" i="1"/>
  <c r="V39" i="1"/>
  <c r="T40" i="1"/>
  <c r="T39" i="1" s="1"/>
  <c r="R42" i="1"/>
  <c r="W42" i="1"/>
  <c r="R54" i="1"/>
  <c r="W54" i="1"/>
  <c r="R59" i="1"/>
  <c r="W59" i="1"/>
  <c r="R68" i="1"/>
  <c r="W68" i="1"/>
  <c r="R84" i="1"/>
  <c r="W84" i="1"/>
  <c r="R98" i="1"/>
  <c r="W98" i="1"/>
  <c r="R112" i="1"/>
  <c r="W112" i="1"/>
  <c r="O11" i="2"/>
  <c r="O27" i="2" s="1"/>
  <c r="D23" i="14"/>
  <c r="C27" i="17"/>
  <c r="D6" i="1"/>
  <c r="U6" i="1" s="1"/>
  <c r="U10" i="1"/>
  <c r="V12" i="1"/>
  <c r="R44" i="1"/>
  <c r="R47" i="1"/>
  <c r="R56" i="1"/>
  <c r="R61" i="1"/>
  <c r="P75" i="1"/>
  <c r="W75" i="1" s="1"/>
  <c r="U81" i="1"/>
  <c r="R91" i="1"/>
  <c r="R101" i="1"/>
  <c r="U105" i="1"/>
  <c r="R108" i="1"/>
  <c r="G27" i="2"/>
  <c r="H11" i="2"/>
  <c r="E11" i="3"/>
  <c r="E26" i="3" s="1"/>
  <c r="I11" i="3"/>
  <c r="I26" i="3" s="1"/>
  <c r="M11" i="3"/>
  <c r="M26" i="3" s="1"/>
  <c r="V31" i="1"/>
  <c r="U32" i="1"/>
  <c r="S27" i="1"/>
  <c r="S116" i="1" s="1"/>
  <c r="U29" i="1"/>
  <c r="U69" i="1"/>
  <c r="Q27" i="1"/>
  <c r="H27" i="1"/>
  <c r="H116" i="1" s="1"/>
  <c r="R74" i="1"/>
  <c r="W74" i="1"/>
  <c r="F27" i="1"/>
  <c r="F116" i="1"/>
  <c r="R72" i="1"/>
  <c r="W72" i="1"/>
  <c r="E27" i="1"/>
  <c r="E116" i="1" s="1"/>
  <c r="P69" i="1"/>
  <c r="W69" i="1" s="1"/>
  <c r="R71" i="1"/>
  <c r="V29" i="1"/>
  <c r="O27" i="1"/>
  <c r="O116" i="1" s="1"/>
  <c r="G27" i="1"/>
  <c r="G116" i="1" s="1"/>
  <c r="P28" i="1"/>
  <c r="T28" i="1" s="1"/>
  <c r="G11" i="3"/>
  <c r="G26" i="3" s="1"/>
  <c r="F11" i="17"/>
  <c r="F27" i="17"/>
  <c r="E27" i="17"/>
  <c r="G16" i="17"/>
  <c r="D27" i="17"/>
  <c r="K11" i="3"/>
  <c r="K26" i="3" s="1"/>
  <c r="C11" i="3"/>
  <c r="C26" i="3" s="1"/>
  <c r="Q27" i="2"/>
  <c r="H27" i="2"/>
  <c r="T19" i="1"/>
  <c r="W19" i="1"/>
  <c r="R19" i="1"/>
  <c r="T17" i="1"/>
  <c r="W17" i="1"/>
  <c r="R17" i="1"/>
  <c r="U28" i="1"/>
  <c r="D27" i="1"/>
  <c r="T15" i="1"/>
  <c r="P13" i="1"/>
  <c r="W15" i="1"/>
  <c r="R15" i="1"/>
  <c r="T24" i="1"/>
  <c r="W24" i="1"/>
  <c r="R24" i="1"/>
  <c r="T22" i="1"/>
  <c r="W22" i="1"/>
  <c r="R22" i="1"/>
  <c r="T58" i="1"/>
  <c r="T57" i="1" s="1"/>
  <c r="W58" i="1"/>
  <c r="R58" i="1"/>
  <c r="T65" i="1"/>
  <c r="P63" i="1"/>
  <c r="W63" i="1" s="1"/>
  <c r="W65" i="1"/>
  <c r="R65" i="1"/>
  <c r="T113" i="1"/>
  <c r="R113" i="1"/>
  <c r="V28" i="1"/>
  <c r="P29" i="1"/>
  <c r="R29" i="1" s="1"/>
  <c r="V32" i="1"/>
  <c r="T46" i="1"/>
  <c r="T45" i="1" s="1"/>
  <c r="W46" i="1"/>
  <c r="R46" i="1"/>
  <c r="T53" i="1"/>
  <c r="P51" i="1"/>
  <c r="W51" i="1" s="1"/>
  <c r="W53" i="1"/>
  <c r="R53" i="1"/>
  <c r="R51" i="1" s="1"/>
  <c r="T60" i="1"/>
  <c r="W60" i="1"/>
  <c r="R60" i="1"/>
  <c r="T67" i="1"/>
  <c r="W67" i="1"/>
  <c r="R67" i="1"/>
  <c r="T80" i="1"/>
  <c r="R80" i="1"/>
  <c r="W92" i="1"/>
  <c r="T100" i="1"/>
  <c r="T99" i="1" s="1"/>
  <c r="P99" i="1"/>
  <c r="W99" i="1" s="1"/>
  <c r="R100" i="1"/>
  <c r="R99" i="1" s="1"/>
  <c r="T38" i="1"/>
  <c r="W38" i="1"/>
  <c r="R38" i="1"/>
  <c r="P10" i="1"/>
  <c r="T25" i="1"/>
  <c r="W25" i="1"/>
  <c r="R25" i="1"/>
  <c r="T41" i="1"/>
  <c r="P39" i="1"/>
  <c r="W39" i="1" s="1"/>
  <c r="W41" i="1"/>
  <c r="R41" i="1"/>
  <c r="T48" i="1"/>
  <c r="W48" i="1"/>
  <c r="R48" i="1"/>
  <c r="T55" i="1"/>
  <c r="W55" i="1"/>
  <c r="R55" i="1"/>
  <c r="T62" i="1"/>
  <c r="W62" i="1"/>
  <c r="R62" i="1"/>
  <c r="V87" i="1"/>
  <c r="R92" i="1"/>
  <c r="W97" i="1"/>
  <c r="V105" i="1"/>
  <c r="I116" i="1"/>
  <c r="M116" i="1"/>
  <c r="I27" i="2"/>
  <c r="M27" i="2"/>
  <c r="P32" i="1"/>
  <c r="T95" i="1"/>
  <c r="P93" i="1"/>
  <c r="R95" i="1"/>
  <c r="P7" i="1"/>
  <c r="P8" i="1"/>
  <c r="P9" i="1"/>
  <c r="P11" i="1"/>
  <c r="P12" i="1"/>
  <c r="P20" i="1"/>
  <c r="U30" i="1"/>
  <c r="P30" i="1"/>
  <c r="R30" i="1" s="1"/>
  <c r="T34" i="1"/>
  <c r="T33" i="1" s="1"/>
  <c r="W34" i="1"/>
  <c r="R34" i="1"/>
  <c r="R14" i="1"/>
  <c r="R16" i="1"/>
  <c r="R18" i="1"/>
  <c r="R21" i="1"/>
  <c r="R20" i="1" s="1"/>
  <c r="R23" i="1"/>
  <c r="V30" i="1"/>
  <c r="U31" i="1"/>
  <c r="P31" i="1"/>
  <c r="T36" i="1"/>
  <c r="W36" i="1"/>
  <c r="R36" i="1"/>
  <c r="T43" i="1"/>
  <c r="W43" i="1"/>
  <c r="R43" i="1"/>
  <c r="T50" i="1"/>
  <c r="W50" i="1"/>
  <c r="R50" i="1"/>
  <c r="P57" i="1"/>
  <c r="W57" i="1" s="1"/>
  <c r="V69" i="1"/>
  <c r="T70" i="1"/>
  <c r="T69" i="1" s="1"/>
  <c r="W70" i="1"/>
  <c r="R70" i="1"/>
  <c r="T85" i="1"/>
  <c r="R85" i="1"/>
  <c r="T90" i="1"/>
  <c r="R90" i="1"/>
  <c r="W95" i="1"/>
  <c r="R97" i="1"/>
  <c r="J116" i="1"/>
  <c r="W113" i="1"/>
  <c r="W73" i="1"/>
  <c r="V75" i="1"/>
  <c r="W78" i="1"/>
  <c r="T83" i="1"/>
  <c r="P81" i="1"/>
  <c r="W83" i="1"/>
  <c r="W88" i="1"/>
  <c r="W111" i="1"/>
  <c r="T12" i="2"/>
  <c r="U14" i="2"/>
  <c r="D11" i="3"/>
  <c r="D26" i="3" s="1"/>
  <c r="H11" i="3"/>
  <c r="H26" i="3" s="1"/>
  <c r="L11" i="3"/>
  <c r="L26" i="3" s="1"/>
  <c r="E13" i="14"/>
  <c r="E8" i="14" s="1"/>
  <c r="E23" i="14" s="1"/>
  <c r="G12" i="17"/>
  <c r="W71" i="1"/>
  <c r="R73" i="1"/>
  <c r="W76" i="1"/>
  <c r="R78" i="1"/>
  <c r="R83" i="1"/>
  <c r="R88" i="1"/>
  <c r="R87" i="1" s="1"/>
  <c r="W104" i="1"/>
  <c r="W109" i="1"/>
  <c r="R111" i="1"/>
  <c r="F11" i="2"/>
  <c r="F27" i="2" s="1"/>
  <c r="J11" i="2"/>
  <c r="J27" i="2" s="1"/>
  <c r="N11" i="2"/>
  <c r="N27" i="2" s="1"/>
  <c r="R11" i="2"/>
  <c r="R27" i="2" s="1"/>
  <c r="W102" i="1"/>
  <c r="L116" i="1"/>
  <c r="Q116" i="1"/>
  <c r="T107" i="1"/>
  <c r="P105" i="1"/>
  <c r="W107" i="1"/>
  <c r="T115" i="1"/>
  <c r="W115" i="1"/>
  <c r="T8" i="2"/>
  <c r="U10" i="2"/>
  <c r="T16" i="2"/>
  <c r="U16" i="2" s="1"/>
  <c r="U18" i="2"/>
  <c r="R81" i="1" l="1"/>
  <c r="R93" i="1"/>
  <c r="R105" i="1"/>
  <c r="R75" i="1"/>
  <c r="V6" i="1"/>
  <c r="U27" i="1"/>
  <c r="V27" i="1"/>
  <c r="D116" i="1"/>
  <c r="U116" i="1" s="1"/>
  <c r="W28" i="1"/>
  <c r="P27" i="1"/>
  <c r="W27" i="1" s="1"/>
  <c r="R28" i="1"/>
  <c r="G11" i="17"/>
  <c r="G27" i="17" s="1"/>
  <c r="T105" i="1"/>
  <c r="W105" i="1"/>
  <c r="T81" i="1"/>
  <c r="W81" i="1"/>
  <c r="R33" i="1"/>
  <c r="T11" i="1"/>
  <c r="W11" i="1"/>
  <c r="R11" i="1"/>
  <c r="R32" i="1"/>
  <c r="T32" i="1"/>
  <c r="W32" i="1"/>
  <c r="R69" i="1"/>
  <c r="T9" i="1"/>
  <c r="W9" i="1"/>
  <c r="R9" i="1"/>
  <c r="R63" i="1"/>
  <c r="R57" i="1"/>
  <c r="T20" i="1"/>
  <c r="W20" i="1"/>
  <c r="T8" i="1"/>
  <c r="W8" i="1"/>
  <c r="R8" i="1"/>
  <c r="T93" i="1"/>
  <c r="W93" i="1"/>
  <c r="T10" i="1"/>
  <c r="W10" i="1"/>
  <c r="R10" i="1"/>
  <c r="T13" i="1"/>
  <c r="W13" i="1"/>
  <c r="U8" i="2"/>
  <c r="T11" i="2"/>
  <c r="U11" i="2" s="1"/>
  <c r="U12" i="2"/>
  <c r="R31" i="1"/>
  <c r="W31" i="1"/>
  <c r="T31" i="1"/>
  <c r="R13" i="1"/>
  <c r="W30" i="1"/>
  <c r="T30" i="1"/>
  <c r="T12" i="1"/>
  <c r="W12" i="1"/>
  <c r="R12" i="1"/>
  <c r="T7" i="1"/>
  <c r="P6" i="1"/>
  <c r="W7" i="1"/>
  <c r="R7" i="1"/>
  <c r="R39" i="1"/>
  <c r="R45" i="1"/>
  <c r="T29" i="1"/>
  <c r="W29" i="1"/>
  <c r="R6" i="1" l="1"/>
  <c r="T27" i="1"/>
  <c r="V116" i="1"/>
  <c r="R27" i="1"/>
  <c r="R116" i="1" s="1"/>
  <c r="P116" i="1"/>
  <c r="T116" i="1" s="1"/>
  <c r="T27" i="2"/>
  <c r="U27" i="2" s="1"/>
  <c r="T6" i="1"/>
  <c r="W6" i="1"/>
  <c r="W116" i="1" l="1"/>
</calcChain>
</file>

<file path=xl/sharedStrings.xml><?xml version="1.0" encoding="utf-8"?>
<sst xmlns="http://schemas.openxmlformats.org/spreadsheetml/2006/main" count="514" uniqueCount="135">
  <si>
    <t>Додаток №1</t>
  </si>
  <si>
    <r>
      <rPr>
        <b/>
        <sz val="18"/>
        <rFont val="Times New Roman"/>
      </rPr>
      <t xml:space="preserve">Дані щодо фактичного фонду оплати праці за 2022 рік </t>
    </r>
    <r>
      <rPr>
        <b/>
        <sz val="18"/>
        <color rgb="FFFF0000"/>
        <rFont val="Times New Roman"/>
      </rPr>
      <t xml:space="preserve">(КЕКВ 2111+2120) </t>
    </r>
    <r>
      <rPr>
        <b/>
        <sz val="18"/>
        <rFont val="Times New Roman"/>
      </rPr>
      <t>по Департаменту соціального захисту населення облдержадміністрації</t>
    </r>
  </si>
  <si>
    <t>грн.</t>
  </si>
  <si>
    <t>КПКВКМБ</t>
  </si>
  <si>
    <t xml:space="preserve">Назва КПКВКМБ /установи </t>
  </si>
  <si>
    <t>Категорія</t>
  </si>
  <si>
    <t>у тому числі:</t>
  </si>
  <si>
    <t xml:space="preserve">Фонд оплати праці всього </t>
  </si>
  <si>
    <t>Нарахування на заробітну плату</t>
  </si>
  <si>
    <t xml:space="preserve">Фонд оплати праці з нарахуваннями 
</t>
  </si>
  <si>
    <r>
      <rPr>
        <b/>
        <sz val="14"/>
        <rFont val="Times New Roman"/>
      </rPr>
      <t>Середньорічна кількість ставок/штатних одиниць  2022 р.</t>
    </r>
    <r>
      <rPr>
        <b/>
        <sz val="14"/>
        <color rgb="FFFF0000"/>
        <rFont val="Times New Roman"/>
      </rPr>
      <t xml:space="preserve"> (фактична)</t>
    </r>
  </si>
  <si>
    <t>Середньорічньомісячна зарплата грн.</t>
  </si>
  <si>
    <t>Середній посадовий оклад з підвищенням</t>
  </si>
  <si>
    <t>% надбавок та доплат</t>
  </si>
  <si>
    <t xml:space="preserve">Фонд заробітної плати за посадовими окладами з підвищеннями  </t>
  </si>
  <si>
    <t>надбавки та доплати обов’язкового характеру, які враховано у штатному розписі</t>
  </si>
  <si>
    <t xml:space="preserve">доплата до мінімальної заробітної плати </t>
  </si>
  <si>
    <t>інші надбавки та доплати обов’язкового характеру, які не враховано у штатному розписі</t>
  </si>
  <si>
    <t xml:space="preserve">надбавки що носять стимулюючий характер </t>
  </si>
  <si>
    <t>премії</t>
  </si>
  <si>
    <t xml:space="preserve">матеріальна допомога </t>
  </si>
  <si>
    <t>допомога на оздоровлення</t>
  </si>
  <si>
    <t>щорічна грошова винагорода</t>
  </si>
  <si>
    <t xml:space="preserve">інші види заробітної плати </t>
  </si>
  <si>
    <t>погодинний фонд оплати праці</t>
  </si>
  <si>
    <t xml:space="preserve">індексація заробітної плати </t>
  </si>
  <si>
    <t>3101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</si>
  <si>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</si>
  <si>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Штатнi одиницi - всього</t>
  </si>
  <si>
    <t>лiкарський персонал</t>
  </si>
  <si>
    <t>середнiй медичний персонал</t>
  </si>
  <si>
    <t>молодший медичний персонал</t>
  </si>
  <si>
    <t>спецiалiсти (не медики)</t>
  </si>
  <si>
    <t>педагогiчний персонал</t>
  </si>
  <si>
    <t>iншi</t>
  </si>
  <si>
    <t>Новоборівський дитячий будинок-інтернат</t>
  </si>
  <si>
    <t xml:space="preserve">Тетерівський дитячий будинок-інтернат </t>
  </si>
  <si>
    <t>3102</t>
  </si>
  <si>
    <t>Забезпечення соціальними послугами стаціонарного догляду з наданням місця для проживання, всебічної підтримки, захисту та безпеки особам, які не можуть вести самостійний спосіб життя через похилий вік, фізичні та розумові вади, психічні захворювання або інші хвороби</t>
  </si>
  <si>
    <t>Штатнi одиницi</t>
  </si>
  <si>
    <t>Бердичівський геріатричний пансіонат</t>
  </si>
  <si>
    <t>Житомирський геріатричний пансіонат</t>
  </si>
  <si>
    <t>Коростенський геріатричний пансіонат</t>
  </si>
  <si>
    <t xml:space="preserve">Березівський психоневрологічний інтернат </t>
  </si>
  <si>
    <t>Хорошівський психоневрологічний інтернат</t>
  </si>
  <si>
    <t>Довбиський психоневрологічний інтернат</t>
  </si>
  <si>
    <t xml:space="preserve">Любарський психоневрологічний інтернат </t>
  </si>
  <si>
    <t xml:space="preserve">Новоборівський психоневрологічний інтернат </t>
  </si>
  <si>
    <t>Пугачівський психоневрологічний інтернат</t>
  </si>
  <si>
    <t xml:space="preserve">Радомишльський психоневрологічний інтернат </t>
  </si>
  <si>
    <t xml:space="preserve">Романівський дитячий будинок-інтернат </t>
  </si>
  <si>
    <t xml:space="preserve">Романівський психоневрологічний інтернат </t>
  </si>
  <si>
    <t xml:space="preserve">Ходорківський психоневрологічний інтернат </t>
  </si>
  <si>
    <t>3105</t>
  </si>
  <si>
    <t>Надання реабілітаційних послуг особам з інвалідністю та дітям з інвалідністю</t>
  </si>
  <si>
    <t>спецiлiсти (не медики)</t>
  </si>
  <si>
    <t>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</si>
  <si>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</si>
  <si>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3121</t>
  </si>
  <si>
    <t>Утримання та забезпечення діяльності центрів соціальних служб</t>
  </si>
  <si>
    <t>3200</t>
  </si>
  <si>
    <t xml:space="preserve">Забезпечення обробки інформації з нарахування та виплати допомог і компенсацій </t>
  </si>
  <si>
    <t>3241</t>
  </si>
  <si>
    <t>Забезпечення діяльності інших закладів у сфері соціального захисту і соціального забезпечення (центр соціально-психологічної допомоги)</t>
  </si>
  <si>
    <t>Всього ДСЗН ОДА</t>
  </si>
  <si>
    <t xml:space="preserve">Директор </t>
  </si>
  <si>
    <t>Виконавець:</t>
  </si>
  <si>
    <t>Телефон</t>
  </si>
  <si>
    <t>Додаток №2</t>
  </si>
  <si>
    <t>Інформація про харчування підопічних будинків-інтернатів системи соціального захисту,  підпорядкованих Департаменту соціального захисту населення облдержадміністрації, за 2022 рік</t>
  </si>
  <si>
    <t>Назва установи системи соціального захисту</t>
  </si>
  <si>
    <t>План розвороту ліжок/кількість місць</t>
  </si>
  <si>
    <t>Фактично розгорнуто ліжок</t>
  </si>
  <si>
    <t>Кількість підопічних станом на 31.12.2022 року</t>
  </si>
  <si>
    <t>Середньомісячна кількість підопічних, яка перебувала у закладі фактично у 2022 році (харчувалися)</t>
  </si>
  <si>
    <t>Зайнято ліжок/кількість підопічних</t>
  </si>
  <si>
    <t>Завантаженість закладів, %</t>
  </si>
  <si>
    <t>Фактично виконано ліжко-днів (днів харчування, людино-днів)  одиниць</t>
  </si>
  <si>
    <t>Кошторисні призначення за 2022 рік з урахуванням змін, (грн.)</t>
  </si>
  <si>
    <t>Підсобне господарство</t>
  </si>
  <si>
    <t>Фактичні видатки, (грн.)</t>
  </si>
  <si>
    <t>Фактична вартість 1 ліжко-дня, грн.</t>
  </si>
  <si>
    <t>загальний фонд</t>
  </si>
  <si>
    <t>спеціальний фонд</t>
  </si>
  <si>
    <t>Залишок готової продукції власного виробництва за 2022 рік, грн.</t>
  </si>
  <si>
    <t>Обсяг власного виробництва станом на звітну дату, грн.</t>
  </si>
  <si>
    <t>у тому числі</t>
  </si>
  <si>
    <t>підсобне господарство</t>
  </si>
  <si>
    <t>Всього</t>
  </si>
  <si>
    <t>надходження від плати за послуги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</si>
  <si>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</si>
  <si>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благодійні внески, гранти та дарунки</t>
  </si>
  <si>
    <t>гуманітарна допомога</t>
  </si>
  <si>
    <t xml:space="preserve">Забезпечення соціальними послугами стаціонарного догляду з наданням місця для проживання, всебічної підтримки, захисту та безпеки особам, які не можуть вести самостійний спосіб життя через похилий вік, фізичні та розумові вади, психічні захворювання або інші хвороби               </t>
  </si>
  <si>
    <t>Геріатричні пансіонати</t>
  </si>
  <si>
    <t>Психоневрологічні інтернати</t>
  </si>
  <si>
    <t xml:space="preserve">Пугачівський психоневрологічний інтернат </t>
  </si>
  <si>
    <t xml:space="preserve"> Забезпечення діяльності інших закладів у сфері соціального захисту і соціального забезпечення</t>
  </si>
  <si>
    <t>Разом по  установах соціального захисту</t>
  </si>
  <si>
    <t>Директор</t>
  </si>
  <si>
    <t>Додаток №3</t>
  </si>
  <si>
    <t xml:space="preserve">Інформація про контингенти будинків-інтернатів системи соціального захисту, підпорядкованих Департаменту соціального захисту населення ОДА, за 2022 рік                                                                                         </t>
  </si>
  <si>
    <t>Контингенти підопічних станом на 31.12.2022 року</t>
  </si>
  <si>
    <t>Фактично надійшло коштів на спеціальні рахунки установ станом на 31.12.2022 року</t>
  </si>
  <si>
    <t>у тому числі за віком:</t>
  </si>
  <si>
    <t>з них за статтю</t>
  </si>
  <si>
    <t>особи із значно зниженою рухомою активністю</t>
  </si>
  <si>
    <t>Пенсійного фонду України, місцевих органів праці та соціального захисту населення                        (грн.)</t>
  </si>
  <si>
    <t>від платних послуг з проживання в інтернатній установі/гуртожитку                                  (грн.)</t>
  </si>
  <si>
    <t>з них на платній основі</t>
  </si>
  <si>
    <t>до 6 років</t>
  </si>
  <si>
    <t>від 6 до 18 років</t>
  </si>
  <si>
    <t>від 18 до 35 років</t>
  </si>
  <si>
    <t>від 35 і старші</t>
  </si>
  <si>
    <t>ЧОЛ</t>
  </si>
  <si>
    <t>ЖІН</t>
  </si>
  <si>
    <t>1.</t>
  </si>
  <si>
    <t>3.</t>
  </si>
  <si>
    <t>Всього по будинках-інтернатах</t>
  </si>
  <si>
    <t>Разом</t>
  </si>
  <si>
    <t>Додаток № 14</t>
  </si>
  <si>
    <t>Інформація щодо використання коштів додаткової дотації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рад, між обласними бюджетами за 2022 рік</t>
  </si>
  <si>
    <t>План на рік з урахування змін за 2022 рік</t>
  </si>
  <si>
    <t>Касові видатки за січень-грудень 2022 року</t>
  </si>
  <si>
    <t>Залишок призначень</t>
  </si>
  <si>
    <t>Разом по інтернатних установах системи соціального захисту</t>
  </si>
  <si>
    <t>Інформація про надходження гуманітарної допомоги для будинків-інтернатів системи соціального захисту,  підпорядкованих Департаменту соціального захисту населення облдержадміністрації, за 2022 рік</t>
  </si>
  <si>
    <t>Надійшло гуманітарної допомоги</t>
  </si>
  <si>
    <t>медикаменти</t>
  </si>
  <si>
    <t>харчування</t>
  </si>
  <si>
    <r>
      <rPr>
        <b/>
        <sz val="12"/>
        <rFont val="Times New Roman"/>
      </rPr>
      <t xml:space="preserve">одяг та постільна білизна </t>
    </r>
    <r>
      <rPr>
        <sz val="12"/>
        <rFont val="Times New Roman"/>
      </rPr>
      <t>(кофти,юбки,постіль, подушки, матраси, тощо)</t>
    </r>
  </si>
  <si>
    <r>
      <rPr>
        <b/>
        <sz val="12"/>
        <rFont val="Times New Roman"/>
      </rPr>
      <t xml:space="preserve">господарські товари </t>
    </r>
    <r>
      <rPr>
        <sz val="12"/>
        <rFont val="Times New Roman"/>
      </rPr>
      <t>(мило, миючі засоби, губки, тощо)</t>
    </r>
  </si>
  <si>
    <t>Забезпечення діяльності інших закладів у сфері соціального захисту і соціального забезпечення</t>
  </si>
  <si>
    <t>Разом по установах соціального захисту</t>
  </si>
  <si>
    <t>Додаток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</si>
</sst>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₴"/>
  </numFmts>
  <fonts count="21" x14ac:knownFonts="1">
    <font>
      <sz val="10"/>
      <color rgb="FF000000"/>
      <name val="Calibri"/>
      <scheme val="minor"/>
    </font>
    <font>
      <sz val="14"/>
      <name val="Times New Roman"/>
    </font>
    <font>
      <sz val="12"/>
      <name val="Times New Roman"/>
    </font>
    <font>
      <sz val="14"/>
      <color rgb="FFFF0000"/>
      <name val="Times New Roman"/>
    </font>
    <font>
      <b/>
      <sz val="18"/>
      <name val="Times New Roman"/>
    </font>
    <font>
      <sz val="18"/>
      <color rgb="FFFF0000"/>
      <name val="Times New Roman"/>
    </font>
    <font>
      <b/>
      <sz val="14"/>
      <name val="Times New Roman"/>
    </font>
    <font>
      <b/>
      <sz val="12"/>
      <name val="Times New Roman"/>
    </font>
    <font>
      <sz val="10"/>
      <name val="Calibri"/>
    </font>
    <font>
      <b/>
      <sz val="14"/>
      <color rgb="FFFF0000"/>
      <name val="Times New Roman"/>
    </font>
    <font>
      <b/>
      <sz val="20"/>
      <name val="Times New Roman"/>
    </font>
    <font>
      <b/>
      <sz val="10"/>
      <name val="Times New Roman"/>
    </font>
    <font>
      <b/>
      <sz val="12"/>
      <name val="Times New Roman"/>
    </font>
    <font>
      <sz val="12"/>
      <name val="Times New Roman"/>
    </font>
    <font>
      <sz val="10"/>
      <name val="Times New Roman"/>
    </font>
    <font>
      <b/>
      <sz val="22"/>
      <name val="Times New Roman"/>
    </font>
    <font>
      <b/>
      <sz val="16"/>
      <name val="Times New Roman"/>
    </font>
    <font>
      <b/>
      <sz val="18"/>
      <color rgb="FFFF0000"/>
      <name val="Times New Roman"/>
    </font>
    <font>
      <sz val="12"/>
      <name val="Times New Roman"/>
      <family val="1"/>
      <charset val="204"/>
    </font>
    <font>
      <sz val="8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FF99CC"/>
        <bgColor rgb="FFFF99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9" fillId="0" borderId="11"/>
  </cellStyleXfs>
  <cellXfs count="17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64" fontId="9" fillId="2" borderId="11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left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1" fontId="7" fillId="3" borderId="2" xfId="0" applyNumberFormat="1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right" vertical="center" wrapText="1"/>
    </xf>
    <xf numFmtId="164" fontId="9" fillId="3" borderId="11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4" fontId="1" fillId="2" borderId="2" xfId="0" applyNumberFormat="1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9" fontId="1" fillId="3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 wrapText="1"/>
    </xf>
    <xf numFmtId="1" fontId="7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164" fontId="9" fillId="4" borderId="11" xfId="0" applyNumberFormat="1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49" fontId="1" fillId="4" borderId="9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4" fontId="6" fillId="5" borderId="2" xfId="0" applyNumberFormat="1" applyFont="1" applyFill="1" applyBorder="1" applyAlignment="1">
      <alignment horizontal="right" vertical="center" wrapText="1"/>
    </xf>
    <xf numFmtId="164" fontId="9" fillId="5" borderId="11" xfId="0" applyNumberFormat="1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left" vertical="center" wrapText="1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4" fontId="12" fillId="3" borderId="25" xfId="0" applyNumberFormat="1" applyFont="1" applyFill="1" applyBorder="1" applyAlignment="1">
      <alignment horizontal="right" vertical="center"/>
    </xf>
    <xf numFmtId="4" fontId="12" fillId="3" borderId="26" xfId="0" applyNumberFormat="1" applyFont="1" applyFill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right" vertical="center"/>
    </xf>
    <xf numFmtId="4" fontId="12" fillId="2" borderId="2" xfId="0" applyNumberFormat="1" applyFont="1" applyFill="1" applyBorder="1" applyAlignment="1">
      <alignment horizontal="right" vertical="center"/>
    </xf>
    <xf numFmtId="4" fontId="12" fillId="2" borderId="25" xfId="0" applyNumberFormat="1" applyFont="1" applyFill="1" applyBorder="1" applyAlignment="1">
      <alignment horizontal="right" vertical="center"/>
    </xf>
    <xf numFmtId="4" fontId="12" fillId="2" borderId="26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 wrapText="1"/>
    </xf>
    <xf numFmtId="3" fontId="12" fillId="5" borderId="2" xfId="0" applyNumberFormat="1" applyFont="1" applyFill="1" applyBorder="1" applyAlignment="1">
      <alignment horizontal="center" vertical="center"/>
    </xf>
    <xf numFmtId="4" fontId="12" fillId="5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6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3" fontId="7" fillId="6" borderId="2" xfId="0" applyNumberFormat="1" applyFont="1" applyFill="1" applyBorder="1" applyAlignment="1">
      <alignment horizontal="center"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0" fontId="7" fillId="6" borderId="11" xfId="0" applyFont="1" applyFill="1" applyBorder="1" applyAlignment="1">
      <alignment vertical="center"/>
    </xf>
    <xf numFmtId="3" fontId="16" fillId="5" borderId="2" xfId="0" applyNumberFormat="1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right" vertical="center" wrapText="1"/>
    </xf>
    <xf numFmtId="0" fontId="16" fillId="5" borderId="1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0" fontId="12" fillId="2" borderId="11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4" fontId="18" fillId="7" borderId="27" xfId="0" applyNumberFormat="1" applyFont="1" applyFill="1" applyBorder="1" applyAlignment="1">
      <alignment horizontal="right"/>
    </xf>
    <xf numFmtId="4" fontId="20" fillId="0" borderId="28" xfId="1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4" xfId="0" applyFont="1" applyBorder="1"/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8" xfId="0" applyFont="1" applyBorder="1"/>
    <xf numFmtId="0" fontId="10" fillId="0" borderId="0" xfId="0" applyFont="1" applyAlignment="1">
      <alignment horizontal="center" vertical="center" wrapText="1"/>
    </xf>
    <xf numFmtId="0" fontId="8" fillId="0" borderId="24" xfId="0" applyFont="1" applyBorder="1"/>
    <xf numFmtId="49" fontId="12" fillId="5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16" fillId="5" borderId="5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ст.на 01.07.21р.-зауваженн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X321"/>
  <sheetViews>
    <sheetView workbookViewId="0">
      <pane xSplit="3" ySplit="5" topLeftCell="S68" activePane="bottomRight" state="frozen"/>
      <selection pane="topRight" activeCell="D1" sqref="D1"/>
      <selection pane="bottomLeft" activeCell="A6" sqref="A6"/>
      <selection pane="bottomRight" activeCell="W75" sqref="W75"/>
    </sheetView>
  </sheetViews>
  <sheetFormatPr defaultColWidth="14.44140625" defaultRowHeight="15" customHeight="1" x14ac:dyDescent="0.3"/>
  <cols>
    <col min="1" max="1" width="9.44140625" customWidth="1"/>
    <col min="2" max="2" width="63.44140625" customWidth="1"/>
    <col min="3" max="3" width="35.6640625" customWidth="1"/>
    <col min="4" max="4" width="18.6640625" customWidth="1"/>
    <col min="5" max="5" width="20.109375" customWidth="1"/>
    <col min="6" max="6" width="17.6640625" customWidth="1"/>
    <col min="7" max="7" width="22.5546875" customWidth="1"/>
    <col min="8" max="8" width="16.5546875" customWidth="1"/>
    <col min="9" max="9" width="19.33203125" customWidth="1"/>
    <col min="10" max="10" width="14.88671875" customWidth="1"/>
    <col min="11" max="11" width="17" customWidth="1"/>
    <col min="12" max="12" width="15.6640625" customWidth="1"/>
    <col min="13" max="13" width="14.33203125" customWidth="1"/>
    <col min="14" max="14" width="15.44140625" customWidth="1"/>
    <col min="15" max="15" width="13.88671875" customWidth="1"/>
    <col min="16" max="16" width="19.109375" customWidth="1"/>
    <col min="17" max="17" width="19.44140625" customWidth="1"/>
    <col min="18" max="18" width="19.33203125" customWidth="1"/>
    <col min="19" max="19" width="18.88671875" customWidth="1"/>
    <col min="20" max="20" width="13.88671875" customWidth="1"/>
    <col min="21" max="21" width="13.6640625" customWidth="1"/>
    <col min="22" max="22" width="13.88671875" customWidth="1"/>
    <col min="23" max="24" width="11.6640625" customWidth="1"/>
  </cols>
  <sheetData>
    <row r="1" spans="1:24" ht="18.75" customHeight="1" x14ac:dyDescent="0.3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53" t="s">
        <v>0</v>
      </c>
      <c r="T1" s="151"/>
      <c r="U1" s="151"/>
      <c r="V1" s="5"/>
      <c r="W1" s="5"/>
      <c r="X1" s="5"/>
    </row>
    <row r="2" spans="1:24" ht="23.25" customHeight="1" x14ac:dyDescent="0.3">
      <c r="A2" s="157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6"/>
      <c r="W2" s="6"/>
      <c r="X2" s="6"/>
    </row>
    <row r="3" spans="1:24" ht="18.75" customHeight="1" x14ac:dyDescent="0.3">
      <c r="A3" s="1"/>
      <c r="B3" s="2"/>
      <c r="C3" s="3"/>
      <c r="D3" s="4"/>
      <c r="E3" s="4"/>
      <c r="F3" s="4"/>
      <c r="G3" s="7"/>
      <c r="H3" s="7"/>
      <c r="I3" s="7"/>
      <c r="J3" s="4"/>
      <c r="K3" s="4"/>
      <c r="L3" s="4"/>
      <c r="M3" s="4"/>
      <c r="N3" s="4"/>
      <c r="O3" s="4"/>
      <c r="P3" s="4"/>
      <c r="Q3" s="4"/>
      <c r="R3" s="8" t="s">
        <v>2</v>
      </c>
      <c r="S3" s="2"/>
      <c r="T3" s="2"/>
      <c r="U3" s="2"/>
      <c r="V3" s="5"/>
      <c r="W3" s="5"/>
      <c r="X3" s="5"/>
    </row>
    <row r="4" spans="1:24" ht="18.75" customHeight="1" x14ac:dyDescent="0.3">
      <c r="A4" s="9" t="s">
        <v>3</v>
      </c>
      <c r="B4" s="10" t="s">
        <v>4</v>
      </c>
      <c r="C4" s="11" t="s">
        <v>5</v>
      </c>
      <c r="D4" s="154" t="s">
        <v>6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  <c r="P4" s="9" t="s">
        <v>7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148" t="s">
        <v>13</v>
      </c>
      <c r="W4" s="150"/>
      <c r="X4" s="12"/>
    </row>
    <row r="5" spans="1:24" ht="135.75" customHeight="1" x14ac:dyDescent="0.3">
      <c r="A5" s="9"/>
      <c r="B5" s="13"/>
      <c r="C5" s="11"/>
      <c r="D5" s="9" t="s">
        <v>14</v>
      </c>
      <c r="E5" s="9" t="s">
        <v>15</v>
      </c>
      <c r="F5" s="9" t="s">
        <v>16</v>
      </c>
      <c r="G5" s="9" t="s">
        <v>17</v>
      </c>
      <c r="H5" s="9" t="s">
        <v>18</v>
      </c>
      <c r="I5" s="9" t="s">
        <v>19</v>
      </c>
      <c r="J5" s="9" t="s">
        <v>20</v>
      </c>
      <c r="K5" s="9" t="s">
        <v>21</v>
      </c>
      <c r="L5" s="9" t="s">
        <v>22</v>
      </c>
      <c r="M5" s="9" t="s">
        <v>23</v>
      </c>
      <c r="N5" s="9" t="s">
        <v>24</v>
      </c>
      <c r="O5" s="9" t="s">
        <v>25</v>
      </c>
      <c r="P5" s="9"/>
      <c r="Q5" s="9"/>
      <c r="R5" s="9"/>
      <c r="S5" s="9"/>
      <c r="T5" s="9"/>
      <c r="U5" s="9"/>
      <c r="V5" s="149"/>
      <c r="W5" s="151"/>
      <c r="X5" s="12"/>
    </row>
    <row r="6" spans="1:24" ht="24.75" customHeight="1" x14ac:dyDescent="0.3">
      <c r="A6" s="14" t="s">
        <v>26</v>
      </c>
      <c r="B6" s="15" t="s">
        <v>27</v>
      </c>
      <c r="C6" s="16" t="s">
        <v>28</v>
      </c>
      <c r="D6" s="17">
        <f t="shared" ref="D6:S6" si="0">SUM(D7:D12)</f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7">
        <f t="shared" si="0"/>
        <v>0</v>
      </c>
      <c r="R6" s="17">
        <f t="shared" si="0"/>
        <v>0</v>
      </c>
      <c r="S6" s="17">
        <f t="shared" si="0"/>
        <v>0</v>
      </c>
      <c r="T6" s="17" t="e">
        <f t="shared" ref="T6:T26" si="1">P6/S6/12</f>
        <v>#DIV/0!</v>
      </c>
      <c r="U6" s="17" t="e">
        <f t="shared" ref="U6:U26" si="2">D6/S6/12</f>
        <v>#DIV/0!</v>
      </c>
      <c r="V6" s="18" t="e">
        <f t="shared" ref="V6:V116" si="3">+E6/D6*100</f>
        <v>#DIV/0!</v>
      </c>
      <c r="W6" s="18" t="e">
        <f t="shared" ref="W6:W116" si="4">(P6/S6)/12-6550</f>
        <v>#DIV/0!</v>
      </c>
      <c r="X6" s="19"/>
    </row>
    <row r="7" spans="1:24" ht="24.75" customHeight="1" x14ac:dyDescent="0.3">
      <c r="A7" s="14" t="s">
        <v>26</v>
      </c>
      <c r="B7" s="20"/>
      <c r="C7" s="21" t="s">
        <v>29</v>
      </c>
      <c r="D7" s="17">
        <f t="shared" ref="D7:O7" si="5">+D14+D21</f>
        <v>0</v>
      </c>
      <c r="E7" s="17">
        <f t="shared" si="5"/>
        <v>0</v>
      </c>
      <c r="F7" s="17">
        <f t="shared" si="5"/>
        <v>0</v>
      </c>
      <c r="G7" s="17">
        <f t="shared" si="5"/>
        <v>0</v>
      </c>
      <c r="H7" s="17">
        <f t="shared" si="5"/>
        <v>0</v>
      </c>
      <c r="I7" s="17">
        <f t="shared" si="5"/>
        <v>0</v>
      </c>
      <c r="J7" s="17">
        <f t="shared" si="5"/>
        <v>0</v>
      </c>
      <c r="K7" s="17">
        <f t="shared" si="5"/>
        <v>0</v>
      </c>
      <c r="L7" s="17">
        <f t="shared" si="5"/>
        <v>0</v>
      </c>
      <c r="M7" s="17">
        <f t="shared" si="5"/>
        <v>0</v>
      </c>
      <c r="N7" s="17">
        <f t="shared" si="5"/>
        <v>0</v>
      </c>
      <c r="O7" s="17">
        <f t="shared" si="5"/>
        <v>0</v>
      </c>
      <c r="P7" s="17">
        <f t="shared" ref="P7:P12" si="6">SUM(D7:O7)</f>
        <v>0</v>
      </c>
      <c r="Q7" s="17">
        <f t="shared" ref="Q7:Q12" si="7">+Q14+Q21</f>
        <v>0</v>
      </c>
      <c r="R7" s="17">
        <f t="shared" ref="R7:R12" si="8">Q7+P7</f>
        <v>0</v>
      </c>
      <c r="S7" s="17">
        <f t="shared" ref="S7:S12" si="9">+S14+S21</f>
        <v>0</v>
      </c>
      <c r="T7" s="17" t="e">
        <f t="shared" si="1"/>
        <v>#DIV/0!</v>
      </c>
      <c r="U7" s="17" t="e">
        <f t="shared" si="2"/>
        <v>#DIV/0!</v>
      </c>
      <c r="V7" s="18" t="e">
        <f t="shared" si="3"/>
        <v>#DIV/0!</v>
      </c>
      <c r="W7" s="18" t="e">
        <f t="shared" si="4"/>
        <v>#DIV/0!</v>
      </c>
      <c r="X7" s="22"/>
    </row>
    <row r="8" spans="1:24" ht="24.75" customHeight="1" x14ac:dyDescent="0.3">
      <c r="A8" s="14" t="s">
        <v>26</v>
      </c>
      <c r="B8" s="20"/>
      <c r="C8" s="21" t="s">
        <v>30</v>
      </c>
      <c r="D8" s="17">
        <f t="shared" ref="D8:O8" si="10">+D15+D22</f>
        <v>0</v>
      </c>
      <c r="E8" s="17">
        <f t="shared" si="10"/>
        <v>0</v>
      </c>
      <c r="F8" s="17">
        <f t="shared" si="10"/>
        <v>0</v>
      </c>
      <c r="G8" s="17">
        <f t="shared" si="10"/>
        <v>0</v>
      </c>
      <c r="H8" s="17">
        <f t="shared" si="10"/>
        <v>0</v>
      </c>
      <c r="I8" s="17">
        <f t="shared" si="10"/>
        <v>0</v>
      </c>
      <c r="J8" s="17">
        <f t="shared" si="10"/>
        <v>0</v>
      </c>
      <c r="K8" s="17">
        <f t="shared" si="10"/>
        <v>0</v>
      </c>
      <c r="L8" s="17">
        <f t="shared" si="10"/>
        <v>0</v>
      </c>
      <c r="M8" s="17">
        <f t="shared" si="10"/>
        <v>0</v>
      </c>
      <c r="N8" s="17">
        <f t="shared" si="10"/>
        <v>0</v>
      </c>
      <c r="O8" s="17">
        <f t="shared" si="10"/>
        <v>0</v>
      </c>
      <c r="P8" s="17">
        <f t="shared" si="6"/>
        <v>0</v>
      </c>
      <c r="Q8" s="17">
        <f t="shared" si="7"/>
        <v>0</v>
      </c>
      <c r="R8" s="17">
        <f t="shared" si="8"/>
        <v>0</v>
      </c>
      <c r="S8" s="17">
        <f t="shared" si="9"/>
        <v>0</v>
      </c>
      <c r="T8" s="17" t="e">
        <f t="shared" si="1"/>
        <v>#DIV/0!</v>
      </c>
      <c r="U8" s="17" t="e">
        <f t="shared" si="2"/>
        <v>#DIV/0!</v>
      </c>
      <c r="V8" s="18" t="e">
        <f t="shared" si="3"/>
        <v>#DIV/0!</v>
      </c>
      <c r="W8" s="18" t="e">
        <f t="shared" si="4"/>
        <v>#DIV/0!</v>
      </c>
      <c r="X8" s="22"/>
    </row>
    <row r="9" spans="1:24" ht="24.75" customHeight="1" x14ac:dyDescent="0.3">
      <c r="A9" s="14" t="s">
        <v>26</v>
      </c>
      <c r="B9" s="20"/>
      <c r="C9" s="21" t="s">
        <v>31</v>
      </c>
      <c r="D9" s="17">
        <f t="shared" ref="D9:O9" si="11">D16+D23</f>
        <v>0</v>
      </c>
      <c r="E9" s="17">
        <f t="shared" si="11"/>
        <v>0</v>
      </c>
      <c r="F9" s="17">
        <f t="shared" si="11"/>
        <v>0</v>
      </c>
      <c r="G9" s="17">
        <f t="shared" si="11"/>
        <v>0</v>
      </c>
      <c r="H9" s="17">
        <f t="shared" si="11"/>
        <v>0</v>
      </c>
      <c r="I9" s="17">
        <f t="shared" si="11"/>
        <v>0</v>
      </c>
      <c r="J9" s="17">
        <f t="shared" si="11"/>
        <v>0</v>
      </c>
      <c r="K9" s="17">
        <f t="shared" si="11"/>
        <v>0</v>
      </c>
      <c r="L9" s="17">
        <f t="shared" si="11"/>
        <v>0</v>
      </c>
      <c r="M9" s="17">
        <f t="shared" si="11"/>
        <v>0</v>
      </c>
      <c r="N9" s="17">
        <f t="shared" si="11"/>
        <v>0</v>
      </c>
      <c r="O9" s="17">
        <f t="shared" si="11"/>
        <v>0</v>
      </c>
      <c r="P9" s="17">
        <f t="shared" si="6"/>
        <v>0</v>
      </c>
      <c r="Q9" s="17">
        <f t="shared" si="7"/>
        <v>0</v>
      </c>
      <c r="R9" s="17">
        <f t="shared" si="8"/>
        <v>0</v>
      </c>
      <c r="S9" s="17">
        <f t="shared" si="9"/>
        <v>0</v>
      </c>
      <c r="T9" s="17" t="e">
        <f t="shared" si="1"/>
        <v>#DIV/0!</v>
      </c>
      <c r="U9" s="17" t="e">
        <f t="shared" si="2"/>
        <v>#DIV/0!</v>
      </c>
      <c r="V9" s="18" t="e">
        <f t="shared" si="3"/>
        <v>#DIV/0!</v>
      </c>
      <c r="W9" s="18" t="e">
        <f t="shared" si="4"/>
        <v>#DIV/0!</v>
      </c>
      <c r="X9" s="22"/>
    </row>
    <row r="10" spans="1:24" ht="24.75" customHeight="1" x14ac:dyDescent="0.3">
      <c r="A10" s="14" t="s">
        <v>26</v>
      </c>
      <c r="B10" s="20"/>
      <c r="C10" s="16" t="s">
        <v>32</v>
      </c>
      <c r="D10" s="17">
        <f t="shared" ref="D10:O10" si="12">D17+D24</f>
        <v>0</v>
      </c>
      <c r="E10" s="17">
        <f t="shared" si="12"/>
        <v>0</v>
      </c>
      <c r="F10" s="17">
        <f t="shared" si="12"/>
        <v>0</v>
      </c>
      <c r="G10" s="17">
        <f t="shared" si="12"/>
        <v>0</v>
      </c>
      <c r="H10" s="17">
        <f t="shared" si="12"/>
        <v>0</v>
      </c>
      <c r="I10" s="17">
        <f t="shared" si="12"/>
        <v>0</v>
      </c>
      <c r="J10" s="17">
        <f t="shared" si="12"/>
        <v>0</v>
      </c>
      <c r="K10" s="17">
        <f t="shared" si="12"/>
        <v>0</v>
      </c>
      <c r="L10" s="17">
        <f t="shared" si="12"/>
        <v>0</v>
      </c>
      <c r="M10" s="17">
        <f t="shared" si="12"/>
        <v>0</v>
      </c>
      <c r="N10" s="17">
        <f t="shared" si="12"/>
        <v>0</v>
      </c>
      <c r="O10" s="17">
        <f t="shared" si="12"/>
        <v>0</v>
      </c>
      <c r="P10" s="17">
        <f t="shared" si="6"/>
        <v>0</v>
      </c>
      <c r="Q10" s="17">
        <f t="shared" si="7"/>
        <v>0</v>
      </c>
      <c r="R10" s="17">
        <f t="shared" si="8"/>
        <v>0</v>
      </c>
      <c r="S10" s="17">
        <f t="shared" si="9"/>
        <v>0</v>
      </c>
      <c r="T10" s="17" t="e">
        <f t="shared" si="1"/>
        <v>#DIV/0!</v>
      </c>
      <c r="U10" s="17" t="e">
        <f t="shared" si="2"/>
        <v>#DIV/0!</v>
      </c>
      <c r="V10" s="18" t="e">
        <f t="shared" si="3"/>
        <v>#DIV/0!</v>
      </c>
      <c r="W10" s="18" t="e">
        <f t="shared" si="4"/>
        <v>#DIV/0!</v>
      </c>
      <c r="X10" s="22"/>
    </row>
    <row r="11" spans="1:24" ht="24.75" customHeight="1" x14ac:dyDescent="0.3">
      <c r="A11" s="14" t="s">
        <v>26</v>
      </c>
      <c r="B11" s="20"/>
      <c r="C11" s="21" t="s">
        <v>33</v>
      </c>
      <c r="D11" s="17">
        <f t="shared" ref="D11:O11" si="13">+D18+D25</f>
        <v>0</v>
      </c>
      <c r="E11" s="17">
        <f t="shared" si="13"/>
        <v>0</v>
      </c>
      <c r="F11" s="17">
        <f t="shared" si="13"/>
        <v>0</v>
      </c>
      <c r="G11" s="17">
        <f t="shared" si="13"/>
        <v>0</v>
      </c>
      <c r="H11" s="17">
        <f t="shared" si="13"/>
        <v>0</v>
      </c>
      <c r="I11" s="17">
        <f t="shared" si="13"/>
        <v>0</v>
      </c>
      <c r="J11" s="17">
        <f t="shared" si="13"/>
        <v>0</v>
      </c>
      <c r="K11" s="17">
        <f t="shared" si="13"/>
        <v>0</v>
      </c>
      <c r="L11" s="17">
        <f t="shared" si="13"/>
        <v>0</v>
      </c>
      <c r="M11" s="17">
        <f t="shared" si="13"/>
        <v>0</v>
      </c>
      <c r="N11" s="17">
        <f t="shared" si="13"/>
        <v>0</v>
      </c>
      <c r="O11" s="17">
        <f t="shared" si="13"/>
        <v>0</v>
      </c>
      <c r="P11" s="17">
        <f t="shared" si="6"/>
        <v>0</v>
      </c>
      <c r="Q11" s="17">
        <f t="shared" si="7"/>
        <v>0</v>
      </c>
      <c r="R11" s="17">
        <f t="shared" si="8"/>
        <v>0</v>
      </c>
      <c r="S11" s="17">
        <f t="shared" si="9"/>
        <v>0</v>
      </c>
      <c r="T11" s="17" t="e">
        <f t="shared" si="1"/>
        <v>#DIV/0!</v>
      </c>
      <c r="U11" s="17" t="e">
        <f t="shared" si="2"/>
        <v>#DIV/0!</v>
      </c>
      <c r="V11" s="18" t="e">
        <f t="shared" si="3"/>
        <v>#DIV/0!</v>
      </c>
      <c r="W11" s="18" t="e">
        <f t="shared" si="4"/>
        <v>#DIV/0!</v>
      </c>
      <c r="X11" s="22"/>
    </row>
    <row r="12" spans="1:24" ht="24.75" customHeight="1" x14ac:dyDescent="0.3">
      <c r="A12" s="14" t="s">
        <v>26</v>
      </c>
      <c r="B12" s="23"/>
      <c r="C12" s="21" t="s">
        <v>34</v>
      </c>
      <c r="D12" s="17">
        <f t="shared" ref="D12:O12" si="14">+D19+D26</f>
        <v>0</v>
      </c>
      <c r="E12" s="17">
        <f t="shared" si="14"/>
        <v>0</v>
      </c>
      <c r="F12" s="17">
        <f t="shared" si="14"/>
        <v>0</v>
      </c>
      <c r="G12" s="17">
        <f t="shared" si="14"/>
        <v>0</v>
      </c>
      <c r="H12" s="17">
        <f t="shared" si="14"/>
        <v>0</v>
      </c>
      <c r="I12" s="17">
        <f t="shared" si="14"/>
        <v>0</v>
      </c>
      <c r="J12" s="17">
        <f t="shared" si="14"/>
        <v>0</v>
      </c>
      <c r="K12" s="17">
        <f t="shared" si="14"/>
        <v>0</v>
      </c>
      <c r="L12" s="17">
        <f t="shared" si="14"/>
        <v>0</v>
      </c>
      <c r="M12" s="17">
        <f t="shared" si="14"/>
        <v>0</v>
      </c>
      <c r="N12" s="17">
        <f t="shared" si="14"/>
        <v>0</v>
      </c>
      <c r="O12" s="17">
        <f t="shared" si="14"/>
        <v>0</v>
      </c>
      <c r="P12" s="17">
        <f t="shared" si="6"/>
        <v>0</v>
      </c>
      <c r="Q12" s="17">
        <f t="shared" si="7"/>
        <v>0</v>
      </c>
      <c r="R12" s="17">
        <f t="shared" si="8"/>
        <v>0</v>
      </c>
      <c r="S12" s="17">
        <f t="shared" si="9"/>
        <v>0</v>
      </c>
      <c r="T12" s="17" t="e">
        <f t="shared" si="1"/>
        <v>#DIV/0!</v>
      </c>
      <c r="U12" s="17" t="e">
        <f t="shared" si="2"/>
        <v>#DIV/0!</v>
      </c>
      <c r="V12" s="18" t="e">
        <f t="shared" si="3"/>
        <v>#DIV/0!</v>
      </c>
      <c r="W12" s="18" t="e">
        <f t="shared" si="4"/>
        <v>#DIV/0!</v>
      </c>
      <c r="X12" s="22"/>
    </row>
    <row r="13" spans="1:24" ht="23.25" customHeight="1" x14ac:dyDescent="0.3">
      <c r="A13" s="24" t="s">
        <v>26</v>
      </c>
      <c r="B13" s="25" t="s">
        <v>35</v>
      </c>
      <c r="C13" s="26" t="s">
        <v>28</v>
      </c>
      <c r="D13" s="27">
        <f t="shared" ref="D13:S13" si="15">SUM(D14:D19)</f>
        <v>0</v>
      </c>
      <c r="E13" s="27">
        <f t="shared" si="15"/>
        <v>0</v>
      </c>
      <c r="F13" s="27">
        <f t="shared" si="15"/>
        <v>0</v>
      </c>
      <c r="G13" s="27">
        <f t="shared" si="15"/>
        <v>0</v>
      </c>
      <c r="H13" s="27">
        <f t="shared" si="15"/>
        <v>0</v>
      </c>
      <c r="I13" s="27">
        <f t="shared" si="15"/>
        <v>0</v>
      </c>
      <c r="J13" s="27">
        <f t="shared" si="15"/>
        <v>0</v>
      </c>
      <c r="K13" s="27">
        <f t="shared" si="15"/>
        <v>0</v>
      </c>
      <c r="L13" s="27">
        <f t="shared" si="15"/>
        <v>0</v>
      </c>
      <c r="M13" s="27">
        <f t="shared" si="15"/>
        <v>0</v>
      </c>
      <c r="N13" s="27">
        <f t="shared" si="15"/>
        <v>0</v>
      </c>
      <c r="O13" s="27">
        <f t="shared" si="15"/>
        <v>0</v>
      </c>
      <c r="P13" s="27">
        <f t="shared" si="15"/>
        <v>0</v>
      </c>
      <c r="Q13" s="27">
        <f t="shared" si="15"/>
        <v>0</v>
      </c>
      <c r="R13" s="27">
        <f t="shared" si="15"/>
        <v>0</v>
      </c>
      <c r="S13" s="27">
        <f t="shared" si="15"/>
        <v>0</v>
      </c>
      <c r="T13" s="27" t="e">
        <f t="shared" si="1"/>
        <v>#DIV/0!</v>
      </c>
      <c r="U13" s="27" t="e">
        <f t="shared" si="2"/>
        <v>#DIV/0!</v>
      </c>
      <c r="V13" s="28" t="e">
        <f t="shared" si="3"/>
        <v>#DIV/0!</v>
      </c>
      <c r="W13" s="28" t="e">
        <f t="shared" si="4"/>
        <v>#DIV/0!</v>
      </c>
      <c r="X13" s="29"/>
    </row>
    <row r="14" spans="1:24" ht="23.25" customHeight="1" x14ac:dyDescent="0.3">
      <c r="A14" s="30" t="s">
        <v>26</v>
      </c>
      <c r="B14" s="31" t="s">
        <v>35</v>
      </c>
      <c r="C14" s="32" t="s">
        <v>29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>
        <f t="shared" ref="P14:P19" si="16">SUM(D14:O14)</f>
        <v>0</v>
      </c>
      <c r="Q14" s="33"/>
      <c r="R14" s="33">
        <f t="shared" ref="R14:R19" si="17">Q14+P14</f>
        <v>0</v>
      </c>
      <c r="S14" s="33"/>
      <c r="T14" s="33" t="e">
        <f t="shared" si="1"/>
        <v>#DIV/0!</v>
      </c>
      <c r="U14" s="33" t="e">
        <f t="shared" si="2"/>
        <v>#DIV/0!</v>
      </c>
      <c r="V14" s="34" t="e">
        <f t="shared" si="3"/>
        <v>#DIV/0!</v>
      </c>
      <c r="W14" s="34" t="e">
        <f t="shared" si="4"/>
        <v>#DIV/0!</v>
      </c>
      <c r="X14" s="5"/>
    </row>
    <row r="15" spans="1:24" ht="23.25" customHeight="1" x14ac:dyDescent="0.3">
      <c r="A15" s="30" t="s">
        <v>26</v>
      </c>
      <c r="B15" s="31" t="s">
        <v>35</v>
      </c>
      <c r="C15" s="32" t="s">
        <v>30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>
        <f t="shared" si="16"/>
        <v>0</v>
      </c>
      <c r="Q15" s="33"/>
      <c r="R15" s="33">
        <f t="shared" si="17"/>
        <v>0</v>
      </c>
      <c r="S15" s="33"/>
      <c r="T15" s="33" t="e">
        <f t="shared" si="1"/>
        <v>#DIV/0!</v>
      </c>
      <c r="U15" s="33" t="e">
        <f t="shared" si="2"/>
        <v>#DIV/0!</v>
      </c>
      <c r="V15" s="34" t="e">
        <f t="shared" si="3"/>
        <v>#DIV/0!</v>
      </c>
      <c r="W15" s="34" t="e">
        <f t="shared" si="4"/>
        <v>#DIV/0!</v>
      </c>
      <c r="X15" s="5"/>
    </row>
    <row r="16" spans="1:24" ht="30.75" customHeight="1" x14ac:dyDescent="0.3">
      <c r="A16" s="30" t="s">
        <v>26</v>
      </c>
      <c r="B16" s="31" t="s">
        <v>35</v>
      </c>
      <c r="C16" s="32" t="s">
        <v>31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>
        <f t="shared" si="16"/>
        <v>0</v>
      </c>
      <c r="Q16" s="33"/>
      <c r="R16" s="33">
        <f t="shared" si="17"/>
        <v>0</v>
      </c>
      <c r="S16" s="33"/>
      <c r="T16" s="33" t="e">
        <f t="shared" si="1"/>
        <v>#DIV/0!</v>
      </c>
      <c r="U16" s="33" t="e">
        <f t="shared" si="2"/>
        <v>#DIV/0!</v>
      </c>
      <c r="V16" s="34" t="e">
        <f t="shared" si="3"/>
        <v>#DIV/0!</v>
      </c>
      <c r="W16" s="34" t="e">
        <f t="shared" si="4"/>
        <v>#DIV/0!</v>
      </c>
      <c r="X16" s="5"/>
    </row>
    <row r="17" spans="1:24" ht="23.25" customHeight="1" x14ac:dyDescent="0.3">
      <c r="A17" s="30" t="s">
        <v>26</v>
      </c>
      <c r="B17" s="31" t="s">
        <v>35</v>
      </c>
      <c r="C17" s="32" t="s">
        <v>32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>
        <f t="shared" si="16"/>
        <v>0</v>
      </c>
      <c r="Q17" s="33"/>
      <c r="R17" s="33">
        <f t="shared" si="17"/>
        <v>0</v>
      </c>
      <c r="S17" s="33"/>
      <c r="T17" s="33" t="e">
        <f t="shared" si="1"/>
        <v>#DIV/0!</v>
      </c>
      <c r="U17" s="33" t="e">
        <f t="shared" si="2"/>
        <v>#DIV/0!</v>
      </c>
      <c r="V17" s="34" t="e">
        <f t="shared" si="3"/>
        <v>#DIV/0!</v>
      </c>
      <c r="W17" s="34" t="e">
        <f t="shared" si="4"/>
        <v>#DIV/0!</v>
      </c>
      <c r="X17" s="5"/>
    </row>
    <row r="18" spans="1:24" ht="23.25" customHeight="1" x14ac:dyDescent="0.3">
      <c r="A18" s="30" t="s">
        <v>26</v>
      </c>
      <c r="B18" s="31" t="s">
        <v>35</v>
      </c>
      <c r="C18" s="32" t="s">
        <v>33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>
        <f t="shared" si="16"/>
        <v>0</v>
      </c>
      <c r="Q18" s="33"/>
      <c r="R18" s="33">
        <f t="shared" si="17"/>
        <v>0</v>
      </c>
      <c r="S18" s="33"/>
      <c r="T18" s="33" t="e">
        <f t="shared" si="1"/>
        <v>#DIV/0!</v>
      </c>
      <c r="U18" s="33" t="e">
        <f t="shared" si="2"/>
        <v>#DIV/0!</v>
      </c>
      <c r="V18" s="34" t="e">
        <f t="shared" si="3"/>
        <v>#DIV/0!</v>
      </c>
      <c r="W18" s="34" t="e">
        <f t="shared" si="4"/>
        <v>#DIV/0!</v>
      </c>
      <c r="X18" s="5"/>
    </row>
    <row r="19" spans="1:24" ht="23.25" customHeight="1" x14ac:dyDescent="0.3">
      <c r="A19" s="30" t="s">
        <v>26</v>
      </c>
      <c r="B19" s="31" t="s">
        <v>35</v>
      </c>
      <c r="C19" s="32" t="s">
        <v>34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>
        <f t="shared" si="16"/>
        <v>0</v>
      </c>
      <c r="Q19" s="33"/>
      <c r="R19" s="33">
        <f t="shared" si="17"/>
        <v>0</v>
      </c>
      <c r="S19" s="33"/>
      <c r="T19" s="33" t="e">
        <f t="shared" si="1"/>
        <v>#DIV/0!</v>
      </c>
      <c r="U19" s="33" t="e">
        <f t="shared" si="2"/>
        <v>#DIV/0!</v>
      </c>
      <c r="V19" s="34" t="e">
        <f t="shared" si="3"/>
        <v>#DIV/0!</v>
      </c>
      <c r="W19" s="34" t="e">
        <f t="shared" si="4"/>
        <v>#DIV/0!</v>
      </c>
      <c r="X19" s="5"/>
    </row>
    <row r="20" spans="1:24" ht="23.25" customHeight="1" x14ac:dyDescent="0.3">
      <c r="A20" s="24" t="s">
        <v>26</v>
      </c>
      <c r="B20" s="25" t="s">
        <v>36</v>
      </c>
      <c r="C20" s="26" t="s">
        <v>28</v>
      </c>
      <c r="D20" s="27">
        <f t="shared" ref="D20:S20" si="18">SUM(D21:D26)</f>
        <v>0</v>
      </c>
      <c r="E20" s="27">
        <f t="shared" si="18"/>
        <v>0</v>
      </c>
      <c r="F20" s="27">
        <f t="shared" si="18"/>
        <v>0</v>
      </c>
      <c r="G20" s="27">
        <f t="shared" si="18"/>
        <v>0</v>
      </c>
      <c r="H20" s="27">
        <f t="shared" si="18"/>
        <v>0</v>
      </c>
      <c r="I20" s="27">
        <f t="shared" si="18"/>
        <v>0</v>
      </c>
      <c r="J20" s="27">
        <f t="shared" si="18"/>
        <v>0</v>
      </c>
      <c r="K20" s="27">
        <f t="shared" si="18"/>
        <v>0</v>
      </c>
      <c r="L20" s="27">
        <f t="shared" si="18"/>
        <v>0</v>
      </c>
      <c r="M20" s="27">
        <f t="shared" si="18"/>
        <v>0</v>
      </c>
      <c r="N20" s="27">
        <f t="shared" si="18"/>
        <v>0</v>
      </c>
      <c r="O20" s="27">
        <f t="shared" si="18"/>
        <v>0</v>
      </c>
      <c r="P20" s="27">
        <f t="shared" si="18"/>
        <v>0</v>
      </c>
      <c r="Q20" s="27">
        <f t="shared" si="18"/>
        <v>0</v>
      </c>
      <c r="R20" s="27">
        <f t="shared" si="18"/>
        <v>0</v>
      </c>
      <c r="S20" s="27">
        <f t="shared" si="18"/>
        <v>0</v>
      </c>
      <c r="T20" s="27" t="e">
        <f t="shared" si="1"/>
        <v>#DIV/0!</v>
      </c>
      <c r="U20" s="27" t="e">
        <f t="shared" si="2"/>
        <v>#DIV/0!</v>
      </c>
      <c r="V20" s="28" t="e">
        <f t="shared" si="3"/>
        <v>#DIV/0!</v>
      </c>
      <c r="W20" s="28" t="e">
        <f t="shared" si="4"/>
        <v>#DIV/0!</v>
      </c>
      <c r="X20" s="29"/>
    </row>
    <row r="21" spans="1:24" ht="23.25" customHeight="1" x14ac:dyDescent="0.3">
      <c r="A21" s="30" t="s">
        <v>26</v>
      </c>
      <c r="B21" s="31" t="s">
        <v>36</v>
      </c>
      <c r="C21" s="32" t="s">
        <v>29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>
        <f t="shared" ref="P21:P26" si="19">SUM(D21:O21)</f>
        <v>0</v>
      </c>
      <c r="Q21" s="33"/>
      <c r="R21" s="33">
        <f t="shared" ref="R21:R26" si="20">Q21+P21</f>
        <v>0</v>
      </c>
      <c r="S21" s="33"/>
      <c r="T21" s="33" t="e">
        <f t="shared" si="1"/>
        <v>#DIV/0!</v>
      </c>
      <c r="U21" s="33" t="e">
        <f t="shared" si="2"/>
        <v>#DIV/0!</v>
      </c>
      <c r="V21" s="34" t="e">
        <f t="shared" si="3"/>
        <v>#DIV/0!</v>
      </c>
      <c r="W21" s="34" t="e">
        <f t="shared" si="4"/>
        <v>#DIV/0!</v>
      </c>
      <c r="X21" s="5"/>
    </row>
    <row r="22" spans="1:24" ht="23.25" customHeight="1" x14ac:dyDescent="0.3">
      <c r="A22" s="30" t="s">
        <v>26</v>
      </c>
      <c r="B22" s="31" t="s">
        <v>36</v>
      </c>
      <c r="C22" s="32" t="s">
        <v>30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>
        <f t="shared" si="19"/>
        <v>0</v>
      </c>
      <c r="Q22" s="33"/>
      <c r="R22" s="33">
        <f t="shared" si="20"/>
        <v>0</v>
      </c>
      <c r="S22" s="33"/>
      <c r="T22" s="33" t="e">
        <f t="shared" si="1"/>
        <v>#DIV/0!</v>
      </c>
      <c r="U22" s="33" t="e">
        <f t="shared" si="2"/>
        <v>#DIV/0!</v>
      </c>
      <c r="V22" s="34" t="e">
        <f t="shared" si="3"/>
        <v>#DIV/0!</v>
      </c>
      <c r="W22" s="34" t="e">
        <f t="shared" si="4"/>
        <v>#DIV/0!</v>
      </c>
      <c r="X22" s="5"/>
    </row>
    <row r="23" spans="1:24" ht="29.25" customHeight="1" x14ac:dyDescent="0.3">
      <c r="A23" s="30" t="s">
        <v>26</v>
      </c>
      <c r="B23" s="31" t="s">
        <v>36</v>
      </c>
      <c r="C23" s="32" t="s">
        <v>31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>
        <f t="shared" si="19"/>
        <v>0</v>
      </c>
      <c r="Q23" s="33"/>
      <c r="R23" s="33">
        <f t="shared" si="20"/>
        <v>0</v>
      </c>
      <c r="S23" s="33"/>
      <c r="T23" s="33" t="e">
        <f t="shared" si="1"/>
        <v>#DIV/0!</v>
      </c>
      <c r="U23" s="33" t="e">
        <f t="shared" si="2"/>
        <v>#DIV/0!</v>
      </c>
      <c r="V23" s="34" t="e">
        <f t="shared" si="3"/>
        <v>#DIV/0!</v>
      </c>
      <c r="W23" s="34" t="e">
        <f t="shared" si="4"/>
        <v>#DIV/0!</v>
      </c>
      <c r="X23" s="5"/>
    </row>
    <row r="24" spans="1:24" ht="23.25" customHeight="1" x14ac:dyDescent="0.3">
      <c r="A24" s="30" t="s">
        <v>26</v>
      </c>
      <c r="B24" s="31" t="s">
        <v>36</v>
      </c>
      <c r="C24" s="32" t="s">
        <v>32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>
        <f t="shared" si="19"/>
        <v>0</v>
      </c>
      <c r="Q24" s="33"/>
      <c r="R24" s="33">
        <f t="shared" si="20"/>
        <v>0</v>
      </c>
      <c r="S24" s="33"/>
      <c r="T24" s="33" t="e">
        <f t="shared" si="1"/>
        <v>#DIV/0!</v>
      </c>
      <c r="U24" s="33" t="e">
        <f t="shared" si="2"/>
        <v>#DIV/0!</v>
      </c>
      <c r="V24" s="34" t="e">
        <f t="shared" si="3"/>
        <v>#DIV/0!</v>
      </c>
      <c r="W24" s="34" t="e">
        <f t="shared" si="4"/>
        <v>#DIV/0!</v>
      </c>
      <c r="X24" s="5"/>
    </row>
    <row r="25" spans="1:24" ht="23.25" customHeight="1" x14ac:dyDescent="0.3">
      <c r="A25" s="30" t="s">
        <v>26</v>
      </c>
      <c r="B25" s="31" t="s">
        <v>36</v>
      </c>
      <c r="C25" s="32" t="s">
        <v>33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>
        <f t="shared" si="19"/>
        <v>0</v>
      </c>
      <c r="Q25" s="33"/>
      <c r="R25" s="33">
        <f t="shared" si="20"/>
        <v>0</v>
      </c>
      <c r="S25" s="33"/>
      <c r="T25" s="33" t="e">
        <f t="shared" si="1"/>
        <v>#DIV/0!</v>
      </c>
      <c r="U25" s="33" t="e">
        <f t="shared" si="2"/>
        <v>#DIV/0!</v>
      </c>
      <c r="V25" s="34" t="e">
        <f t="shared" si="3"/>
        <v>#DIV/0!</v>
      </c>
      <c r="W25" s="34" t="e">
        <f t="shared" si="4"/>
        <v>#DIV/0!</v>
      </c>
      <c r="X25" s="5"/>
    </row>
    <row r="26" spans="1:24" ht="23.25" customHeight="1" x14ac:dyDescent="0.3">
      <c r="A26" s="30" t="s">
        <v>26</v>
      </c>
      <c r="B26" s="31" t="s">
        <v>36</v>
      </c>
      <c r="C26" s="32" t="s">
        <v>34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>
        <f t="shared" si="19"/>
        <v>0</v>
      </c>
      <c r="Q26" s="33"/>
      <c r="R26" s="33">
        <f t="shared" si="20"/>
        <v>0</v>
      </c>
      <c r="S26" s="33"/>
      <c r="T26" s="33" t="e">
        <f t="shared" si="1"/>
        <v>#DIV/0!</v>
      </c>
      <c r="U26" s="33" t="e">
        <f t="shared" si="2"/>
        <v>#DIV/0!</v>
      </c>
      <c r="V26" s="34" t="e">
        <f t="shared" si="3"/>
        <v>#DIV/0!</v>
      </c>
      <c r="W26" s="34" t="e">
        <f t="shared" si="4"/>
        <v>#DIV/0!</v>
      </c>
      <c r="X26" s="5"/>
    </row>
    <row r="27" spans="1:24" ht="26.25" customHeight="1" x14ac:dyDescent="0.3">
      <c r="A27" s="14" t="s">
        <v>37</v>
      </c>
      <c r="B27" s="15" t="s">
        <v>38</v>
      </c>
      <c r="C27" s="16" t="s">
        <v>39</v>
      </c>
      <c r="D27" s="17">
        <f t="shared" ref="D27:U27" si="21">SUM(D28:D32)</f>
        <v>6278974</v>
      </c>
      <c r="E27" s="17">
        <f t="shared" si="21"/>
        <v>546930</v>
      </c>
      <c r="F27" s="17">
        <f t="shared" si="21"/>
        <v>961001</v>
      </c>
      <c r="G27" s="17">
        <f t="shared" si="21"/>
        <v>339115</v>
      </c>
      <c r="H27" s="17">
        <f t="shared" si="21"/>
        <v>86825</v>
      </c>
      <c r="I27" s="17">
        <f t="shared" si="21"/>
        <v>54181</v>
      </c>
      <c r="J27" s="17">
        <f t="shared" si="21"/>
        <v>65357</v>
      </c>
      <c r="K27" s="17">
        <f t="shared" si="21"/>
        <v>0</v>
      </c>
      <c r="L27" s="17">
        <f t="shared" si="21"/>
        <v>0</v>
      </c>
      <c r="M27" s="17">
        <f t="shared" si="21"/>
        <v>0</v>
      </c>
      <c r="N27" s="17">
        <f t="shared" si="21"/>
        <v>0</v>
      </c>
      <c r="O27" s="17">
        <f t="shared" si="21"/>
        <v>198649</v>
      </c>
      <c r="P27" s="17">
        <f t="shared" si="21"/>
        <v>8531032</v>
      </c>
      <c r="Q27" s="17">
        <f t="shared" si="21"/>
        <v>1690953</v>
      </c>
      <c r="R27" s="17">
        <f t="shared" si="21"/>
        <v>10221985</v>
      </c>
      <c r="S27" s="17">
        <f t="shared" si="21"/>
        <v>97.5</v>
      </c>
      <c r="T27" s="17">
        <f t="shared" si="21"/>
        <v>39499.966694899304</v>
      </c>
      <c r="U27" s="17">
        <f t="shared" si="21"/>
        <v>30093.859175607002</v>
      </c>
      <c r="V27" s="18">
        <f t="shared" si="3"/>
        <v>8.7104995179148705</v>
      </c>
      <c r="W27" s="18">
        <f t="shared" si="4"/>
        <v>741.48034188034217</v>
      </c>
      <c r="X27" s="19"/>
    </row>
    <row r="28" spans="1:24" ht="26.25" customHeight="1" x14ac:dyDescent="0.3">
      <c r="A28" s="14" t="s">
        <v>37</v>
      </c>
      <c r="B28" s="20"/>
      <c r="C28" s="21" t="s">
        <v>29</v>
      </c>
      <c r="D28" s="17">
        <f t="shared" ref="D28:O28" si="22">D34+D40+D46+D52+D58+D64+D70+D76+D82+D88+D94+D100</f>
        <v>205896</v>
      </c>
      <c r="E28" s="17">
        <f t="shared" si="22"/>
        <v>23721</v>
      </c>
      <c r="F28" s="17">
        <f t="shared" si="22"/>
        <v>0</v>
      </c>
      <c r="G28" s="17">
        <f t="shared" si="22"/>
        <v>20000</v>
      </c>
      <c r="H28" s="17">
        <f t="shared" si="22"/>
        <v>0</v>
      </c>
      <c r="I28" s="17">
        <f t="shared" si="22"/>
        <v>0</v>
      </c>
      <c r="J28" s="17">
        <f t="shared" si="22"/>
        <v>0</v>
      </c>
      <c r="K28" s="17">
        <f t="shared" si="22"/>
        <v>0</v>
      </c>
      <c r="L28" s="17">
        <f t="shared" si="22"/>
        <v>0</v>
      </c>
      <c r="M28" s="17">
        <f t="shared" si="22"/>
        <v>0</v>
      </c>
      <c r="N28" s="17">
        <f t="shared" si="22"/>
        <v>0</v>
      </c>
      <c r="O28" s="17">
        <f t="shared" si="22"/>
        <v>3654</v>
      </c>
      <c r="P28" s="35">
        <f t="shared" ref="P28:P32" si="23">SUM(D28:O28)</f>
        <v>253271</v>
      </c>
      <c r="Q28" s="17">
        <f t="shared" ref="Q28:Q32" si="24">Q34+Q40+Q46+Q52+Q58+Q64+Q70+Q76+Q82+Q88+Q94+Q100</f>
        <v>60519</v>
      </c>
      <c r="R28" s="35">
        <f t="shared" ref="R28:R32" si="25">Q28+P28</f>
        <v>313790</v>
      </c>
      <c r="S28" s="17">
        <f t="shared" ref="S28:S32" si="26">S34+S40+S46+S52+S58+S64+S70+S76+S82+S88+S94+S100</f>
        <v>2.5</v>
      </c>
      <c r="T28" s="35">
        <f t="shared" ref="T28:T32" si="27">P28/S28/12</f>
        <v>8442.3666666666668</v>
      </c>
      <c r="U28" s="35">
        <f t="shared" ref="U28:U32" si="28">D28/S28/12</f>
        <v>6863.2</v>
      </c>
      <c r="V28" s="18">
        <f t="shared" si="3"/>
        <v>11.52086490266931</v>
      </c>
      <c r="W28" s="18">
        <f t="shared" si="4"/>
        <v>1892.3666666666668</v>
      </c>
      <c r="X28" s="22"/>
    </row>
    <row r="29" spans="1:24" ht="26.25" customHeight="1" x14ac:dyDescent="0.3">
      <c r="A29" s="14" t="s">
        <v>37</v>
      </c>
      <c r="B29" s="20"/>
      <c r="C29" s="21" t="s">
        <v>30</v>
      </c>
      <c r="D29" s="17">
        <f t="shared" ref="D29:O29" si="29">D35+D41+D47+D53+D59+D65+D71+D77+D83+D89+D95+D101</f>
        <v>842356</v>
      </c>
      <c r="E29" s="17">
        <f t="shared" si="29"/>
        <v>58754</v>
      </c>
      <c r="F29" s="17">
        <f t="shared" si="29"/>
        <v>0</v>
      </c>
      <c r="G29" s="17">
        <f t="shared" si="29"/>
        <v>68422</v>
      </c>
      <c r="H29" s="17">
        <f t="shared" si="29"/>
        <v>0</v>
      </c>
      <c r="I29" s="17">
        <f t="shared" si="29"/>
        <v>0</v>
      </c>
      <c r="J29" s="17">
        <f t="shared" si="29"/>
        <v>54508</v>
      </c>
      <c r="K29" s="17">
        <f t="shared" si="29"/>
        <v>0</v>
      </c>
      <c r="L29" s="17">
        <f t="shared" si="29"/>
        <v>0</v>
      </c>
      <c r="M29" s="17">
        <f t="shared" si="29"/>
        <v>0</v>
      </c>
      <c r="N29" s="17">
        <f t="shared" si="29"/>
        <v>0</v>
      </c>
      <c r="O29" s="17">
        <f t="shared" si="29"/>
        <v>15032</v>
      </c>
      <c r="P29" s="35">
        <f t="shared" si="23"/>
        <v>1039072</v>
      </c>
      <c r="Q29" s="17">
        <f t="shared" si="24"/>
        <v>238459</v>
      </c>
      <c r="R29" s="35">
        <f t="shared" si="25"/>
        <v>1277531</v>
      </c>
      <c r="S29" s="17">
        <f t="shared" si="26"/>
        <v>10</v>
      </c>
      <c r="T29" s="35">
        <f t="shared" si="27"/>
        <v>8658.9333333333325</v>
      </c>
      <c r="U29" s="35">
        <f t="shared" si="28"/>
        <v>7019.6333333333341</v>
      </c>
      <c r="V29" s="18">
        <f t="shared" si="3"/>
        <v>6.9749607054499521</v>
      </c>
      <c r="W29" s="18">
        <f t="shared" si="4"/>
        <v>2108.9333333333325</v>
      </c>
      <c r="X29" s="22"/>
    </row>
    <row r="30" spans="1:24" ht="26.25" customHeight="1" x14ac:dyDescent="0.3">
      <c r="A30" s="14" t="s">
        <v>37</v>
      </c>
      <c r="B30" s="20"/>
      <c r="C30" s="21" t="s">
        <v>31</v>
      </c>
      <c r="D30" s="17">
        <f>D36+D42+D48+D54+D60+D66+D72+D78+D84+D90+D96+D102</f>
        <v>1442822</v>
      </c>
      <c r="E30" s="17">
        <f t="shared" ref="E30:O30" si="30">E36+E42+E48+E54+E60+E66+E72+E78+E84+E90+E96+E102</f>
        <v>273247</v>
      </c>
      <c r="F30" s="17">
        <f t="shared" si="30"/>
        <v>821587</v>
      </c>
      <c r="G30" s="17">
        <f t="shared" si="30"/>
        <v>202369</v>
      </c>
      <c r="H30" s="17">
        <f t="shared" si="30"/>
        <v>0</v>
      </c>
      <c r="I30" s="17">
        <f t="shared" si="30"/>
        <v>0</v>
      </c>
      <c r="J30" s="17">
        <f t="shared" si="30"/>
        <v>0</v>
      </c>
      <c r="K30" s="17">
        <f t="shared" si="30"/>
        <v>0</v>
      </c>
      <c r="L30" s="17">
        <f t="shared" si="30"/>
        <v>0</v>
      </c>
      <c r="M30" s="17">
        <f t="shared" si="30"/>
        <v>0</v>
      </c>
      <c r="N30" s="17">
        <f t="shared" si="30"/>
        <v>0</v>
      </c>
      <c r="O30" s="17">
        <f t="shared" si="30"/>
        <v>69326</v>
      </c>
      <c r="P30" s="35">
        <f t="shared" si="23"/>
        <v>2809351</v>
      </c>
      <c r="Q30" s="17">
        <f t="shared" si="24"/>
        <v>422455</v>
      </c>
      <c r="R30" s="35">
        <f t="shared" si="25"/>
        <v>3231806</v>
      </c>
      <c r="S30" s="17">
        <f t="shared" si="26"/>
        <v>35</v>
      </c>
      <c r="T30" s="35">
        <f t="shared" si="27"/>
        <v>6688.9309523809525</v>
      </c>
      <c r="U30" s="35">
        <f t="shared" si="28"/>
        <v>3435.2904761904761</v>
      </c>
      <c r="V30" s="18">
        <f t="shared" si="3"/>
        <v>18.938372162331873</v>
      </c>
      <c r="W30" s="18">
        <f t="shared" si="4"/>
        <v>138.93095238095248</v>
      </c>
      <c r="X30" s="22"/>
    </row>
    <row r="31" spans="1:24" ht="26.25" customHeight="1" x14ac:dyDescent="0.3">
      <c r="A31" s="14" t="s">
        <v>37</v>
      </c>
      <c r="B31" s="20"/>
      <c r="C31" s="16" t="s">
        <v>32</v>
      </c>
      <c r="D31" s="17">
        <f t="shared" ref="D31:O31" si="31">D37+D43+D49+D55+D61+D67+D73+D79+D85+D91+D97+D103</f>
        <v>900616</v>
      </c>
      <c r="E31" s="17">
        <f t="shared" si="31"/>
        <v>90519</v>
      </c>
      <c r="F31" s="17">
        <f>F37+F43+F49+F55+F61+F67+F73+F79+F85+F91+F97+F103</f>
        <v>43256</v>
      </c>
      <c r="G31" s="17">
        <f t="shared" si="31"/>
        <v>0</v>
      </c>
      <c r="H31" s="17">
        <f t="shared" si="31"/>
        <v>86825</v>
      </c>
      <c r="I31" s="17">
        <f t="shared" si="31"/>
        <v>54181</v>
      </c>
      <c r="J31" s="17">
        <f t="shared" si="31"/>
        <v>10849</v>
      </c>
      <c r="K31" s="17">
        <f t="shared" si="31"/>
        <v>0</v>
      </c>
      <c r="L31" s="17">
        <f t="shared" si="31"/>
        <v>0</v>
      </c>
      <c r="M31" s="17">
        <f t="shared" si="31"/>
        <v>0</v>
      </c>
      <c r="N31" s="17">
        <f t="shared" si="31"/>
        <v>0</v>
      </c>
      <c r="O31" s="17">
        <f t="shared" si="31"/>
        <v>18511</v>
      </c>
      <c r="P31" s="35">
        <f t="shared" si="23"/>
        <v>1204757</v>
      </c>
      <c r="Q31" s="17">
        <f t="shared" si="24"/>
        <v>285298</v>
      </c>
      <c r="R31" s="35">
        <f t="shared" si="25"/>
        <v>1490055</v>
      </c>
      <c r="S31" s="17">
        <f t="shared" si="26"/>
        <v>11.5</v>
      </c>
      <c r="T31" s="35">
        <f t="shared" si="27"/>
        <v>8730.1231884057979</v>
      </c>
      <c r="U31" s="35">
        <f t="shared" si="28"/>
        <v>6526.2028985507241</v>
      </c>
      <c r="V31" s="18">
        <f t="shared" si="3"/>
        <v>10.050787461026674</v>
      </c>
      <c r="W31" s="18">
        <f t="shared" si="4"/>
        <v>2180.1231884057979</v>
      </c>
      <c r="X31" s="22"/>
    </row>
    <row r="32" spans="1:24" ht="26.25" customHeight="1" x14ac:dyDescent="0.3">
      <c r="A32" s="14" t="s">
        <v>37</v>
      </c>
      <c r="B32" s="23"/>
      <c r="C32" s="21" t="s">
        <v>34</v>
      </c>
      <c r="D32" s="17">
        <f>D38+D44+D50+D56+D62+D68+D74+D80+D86+D92+D98+D104</f>
        <v>2887284</v>
      </c>
      <c r="E32" s="17">
        <f t="shared" ref="E32:O32" si="32">E38+E44+E50+E56+E62+E68+E74+E80+E86+E92+E98+E104</f>
        <v>100689</v>
      </c>
      <c r="F32" s="17">
        <f t="shared" si="32"/>
        <v>96158</v>
      </c>
      <c r="G32" s="17">
        <f t="shared" si="32"/>
        <v>48324</v>
      </c>
      <c r="H32" s="17">
        <f t="shared" si="32"/>
        <v>0</v>
      </c>
      <c r="I32" s="17">
        <f t="shared" si="32"/>
        <v>0</v>
      </c>
      <c r="J32" s="17">
        <f t="shared" si="32"/>
        <v>0</v>
      </c>
      <c r="K32" s="17">
        <f t="shared" si="32"/>
        <v>0</v>
      </c>
      <c r="L32" s="17">
        <f t="shared" si="32"/>
        <v>0</v>
      </c>
      <c r="M32" s="17">
        <f t="shared" si="32"/>
        <v>0</v>
      </c>
      <c r="N32" s="17">
        <f t="shared" si="32"/>
        <v>0</v>
      </c>
      <c r="O32" s="17">
        <f t="shared" si="32"/>
        <v>92126</v>
      </c>
      <c r="P32" s="35">
        <f t="shared" si="23"/>
        <v>3224581</v>
      </c>
      <c r="Q32" s="17">
        <f t="shared" si="24"/>
        <v>684222</v>
      </c>
      <c r="R32" s="35">
        <f t="shared" si="25"/>
        <v>3908803</v>
      </c>
      <c r="S32" s="17">
        <f t="shared" si="26"/>
        <v>38.5</v>
      </c>
      <c r="T32" s="35">
        <f t="shared" si="27"/>
        <v>6979.6125541125539</v>
      </c>
      <c r="U32" s="35">
        <f t="shared" si="28"/>
        <v>6249.5324675324673</v>
      </c>
      <c r="V32" s="18">
        <f t="shared" si="3"/>
        <v>3.4873258051511384</v>
      </c>
      <c r="W32" s="18">
        <f t="shared" si="4"/>
        <v>429.61255411255388</v>
      </c>
      <c r="X32" s="22"/>
    </row>
    <row r="33" spans="1:24" ht="22.5" customHeight="1" x14ac:dyDescent="0.3">
      <c r="A33" s="24" t="s">
        <v>37</v>
      </c>
      <c r="B33" s="36" t="s">
        <v>40</v>
      </c>
      <c r="C33" s="26" t="s">
        <v>39</v>
      </c>
      <c r="D33" s="27">
        <f t="shared" ref="D33:U33" si="33">SUM(D34:D38)</f>
        <v>0</v>
      </c>
      <c r="E33" s="27">
        <f t="shared" si="33"/>
        <v>0</v>
      </c>
      <c r="F33" s="27">
        <f t="shared" si="33"/>
        <v>0</v>
      </c>
      <c r="G33" s="27">
        <f t="shared" si="33"/>
        <v>0</v>
      </c>
      <c r="H33" s="27">
        <f t="shared" si="33"/>
        <v>0</v>
      </c>
      <c r="I33" s="27">
        <f t="shared" si="33"/>
        <v>0</v>
      </c>
      <c r="J33" s="27">
        <f t="shared" si="33"/>
        <v>0</v>
      </c>
      <c r="K33" s="27">
        <f t="shared" si="33"/>
        <v>0</v>
      </c>
      <c r="L33" s="27">
        <f t="shared" si="33"/>
        <v>0</v>
      </c>
      <c r="M33" s="27">
        <f t="shared" si="33"/>
        <v>0</v>
      </c>
      <c r="N33" s="27">
        <f t="shared" si="33"/>
        <v>0</v>
      </c>
      <c r="O33" s="27">
        <f t="shared" si="33"/>
        <v>0</v>
      </c>
      <c r="P33" s="27">
        <f t="shared" si="33"/>
        <v>0</v>
      </c>
      <c r="Q33" s="27">
        <f t="shared" si="33"/>
        <v>0</v>
      </c>
      <c r="R33" s="27">
        <f t="shared" si="33"/>
        <v>0</v>
      </c>
      <c r="S33" s="27">
        <f t="shared" si="33"/>
        <v>0</v>
      </c>
      <c r="T33" s="27" t="e">
        <f t="shared" si="33"/>
        <v>#DIV/0!</v>
      </c>
      <c r="U33" s="27" t="e">
        <f t="shared" si="33"/>
        <v>#DIV/0!</v>
      </c>
      <c r="V33" s="28" t="e">
        <f t="shared" si="3"/>
        <v>#DIV/0!</v>
      </c>
      <c r="W33" s="28" t="e">
        <f t="shared" si="4"/>
        <v>#DIV/0!</v>
      </c>
      <c r="X33" s="29"/>
    </row>
    <row r="34" spans="1:24" ht="22.5" customHeight="1" x14ac:dyDescent="0.3">
      <c r="A34" s="30" t="s">
        <v>37</v>
      </c>
      <c r="B34" s="37" t="s">
        <v>40</v>
      </c>
      <c r="C34" s="32" t="s">
        <v>29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>
        <f t="shared" ref="P34:P38" si="34">SUM(D34:O34)</f>
        <v>0</v>
      </c>
      <c r="Q34" s="33"/>
      <c r="R34" s="33">
        <f t="shared" ref="R34:R38" si="35">Q34+P34</f>
        <v>0</v>
      </c>
      <c r="S34" s="33"/>
      <c r="T34" s="33" t="e">
        <f t="shared" ref="T34:T38" si="36">P34/S34/12</f>
        <v>#DIV/0!</v>
      </c>
      <c r="U34" s="33" t="e">
        <f t="shared" ref="U34:U38" si="37">D34/S34/12</f>
        <v>#DIV/0!</v>
      </c>
      <c r="V34" s="34" t="e">
        <f t="shared" si="3"/>
        <v>#DIV/0!</v>
      </c>
      <c r="W34" s="34" t="e">
        <f t="shared" si="4"/>
        <v>#DIV/0!</v>
      </c>
      <c r="X34" s="5"/>
    </row>
    <row r="35" spans="1:24" ht="22.5" customHeight="1" x14ac:dyDescent="0.3">
      <c r="A35" s="30" t="s">
        <v>37</v>
      </c>
      <c r="B35" s="37" t="s">
        <v>40</v>
      </c>
      <c r="C35" s="32" t="s">
        <v>30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>
        <f t="shared" si="34"/>
        <v>0</v>
      </c>
      <c r="Q35" s="33"/>
      <c r="R35" s="33">
        <f t="shared" si="35"/>
        <v>0</v>
      </c>
      <c r="S35" s="33"/>
      <c r="T35" s="33" t="e">
        <f t="shared" si="36"/>
        <v>#DIV/0!</v>
      </c>
      <c r="U35" s="33" t="e">
        <f t="shared" si="37"/>
        <v>#DIV/0!</v>
      </c>
      <c r="V35" s="34" t="e">
        <f t="shared" si="3"/>
        <v>#DIV/0!</v>
      </c>
      <c r="W35" s="34" t="e">
        <f t="shared" si="4"/>
        <v>#DIV/0!</v>
      </c>
      <c r="X35" s="5"/>
    </row>
    <row r="36" spans="1:24" ht="22.5" customHeight="1" x14ac:dyDescent="0.3">
      <c r="A36" s="30" t="s">
        <v>37</v>
      </c>
      <c r="B36" s="37" t="s">
        <v>40</v>
      </c>
      <c r="C36" s="32" t="s">
        <v>31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>
        <f t="shared" si="34"/>
        <v>0</v>
      </c>
      <c r="Q36" s="33"/>
      <c r="R36" s="33">
        <f t="shared" si="35"/>
        <v>0</v>
      </c>
      <c r="S36" s="33"/>
      <c r="T36" s="33" t="e">
        <f t="shared" si="36"/>
        <v>#DIV/0!</v>
      </c>
      <c r="U36" s="33" t="e">
        <f t="shared" si="37"/>
        <v>#DIV/0!</v>
      </c>
      <c r="V36" s="34" t="e">
        <f t="shared" si="3"/>
        <v>#DIV/0!</v>
      </c>
      <c r="W36" s="34" t="e">
        <f t="shared" si="4"/>
        <v>#DIV/0!</v>
      </c>
      <c r="X36" s="5"/>
    </row>
    <row r="37" spans="1:24" ht="22.5" customHeight="1" x14ac:dyDescent="0.3">
      <c r="A37" s="30" t="s">
        <v>37</v>
      </c>
      <c r="B37" s="37" t="s">
        <v>40</v>
      </c>
      <c r="C37" s="32" t="s">
        <v>32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>
        <f t="shared" si="34"/>
        <v>0</v>
      </c>
      <c r="Q37" s="33"/>
      <c r="R37" s="33">
        <f t="shared" si="35"/>
        <v>0</v>
      </c>
      <c r="S37" s="33"/>
      <c r="T37" s="33" t="e">
        <f t="shared" si="36"/>
        <v>#DIV/0!</v>
      </c>
      <c r="U37" s="33" t="e">
        <f t="shared" si="37"/>
        <v>#DIV/0!</v>
      </c>
      <c r="V37" s="34" t="e">
        <f t="shared" si="3"/>
        <v>#DIV/0!</v>
      </c>
      <c r="W37" s="34" t="e">
        <f t="shared" si="4"/>
        <v>#DIV/0!</v>
      </c>
      <c r="X37" s="5"/>
    </row>
    <row r="38" spans="1:24" ht="22.5" customHeight="1" x14ac:dyDescent="0.3">
      <c r="A38" s="30" t="s">
        <v>37</v>
      </c>
      <c r="B38" s="37" t="s">
        <v>40</v>
      </c>
      <c r="C38" s="32" t="s">
        <v>34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>
        <f t="shared" si="34"/>
        <v>0</v>
      </c>
      <c r="Q38" s="33"/>
      <c r="R38" s="33">
        <f t="shared" si="35"/>
        <v>0</v>
      </c>
      <c r="S38" s="33"/>
      <c r="T38" s="33" t="e">
        <f t="shared" si="36"/>
        <v>#DIV/0!</v>
      </c>
      <c r="U38" s="33" t="e">
        <f t="shared" si="37"/>
        <v>#DIV/0!</v>
      </c>
      <c r="V38" s="34" t="e">
        <f t="shared" si="3"/>
        <v>#DIV/0!</v>
      </c>
      <c r="W38" s="34" t="e">
        <f t="shared" si="4"/>
        <v>#DIV/0!</v>
      </c>
      <c r="X38" s="5"/>
    </row>
    <row r="39" spans="1:24" ht="22.5" customHeight="1" x14ac:dyDescent="0.3">
      <c r="A39" s="24" t="s">
        <v>37</v>
      </c>
      <c r="B39" s="36" t="s">
        <v>41</v>
      </c>
      <c r="C39" s="26" t="s">
        <v>39</v>
      </c>
      <c r="D39" s="27">
        <f t="shared" ref="D39:U39" si="38">SUM(D40:D44)</f>
        <v>0</v>
      </c>
      <c r="E39" s="27">
        <f t="shared" si="38"/>
        <v>0</v>
      </c>
      <c r="F39" s="27">
        <f t="shared" si="38"/>
        <v>0</v>
      </c>
      <c r="G39" s="27">
        <f t="shared" si="38"/>
        <v>0</v>
      </c>
      <c r="H39" s="27">
        <f t="shared" si="38"/>
        <v>0</v>
      </c>
      <c r="I39" s="27">
        <f t="shared" si="38"/>
        <v>0</v>
      </c>
      <c r="J39" s="27">
        <f t="shared" si="38"/>
        <v>0</v>
      </c>
      <c r="K39" s="27">
        <f t="shared" si="38"/>
        <v>0</v>
      </c>
      <c r="L39" s="27">
        <f t="shared" si="38"/>
        <v>0</v>
      </c>
      <c r="M39" s="27">
        <f t="shared" si="38"/>
        <v>0</v>
      </c>
      <c r="N39" s="27">
        <f t="shared" si="38"/>
        <v>0</v>
      </c>
      <c r="O39" s="27">
        <f t="shared" si="38"/>
        <v>0</v>
      </c>
      <c r="P39" s="27">
        <f t="shared" si="38"/>
        <v>0</v>
      </c>
      <c r="Q39" s="27">
        <f t="shared" si="38"/>
        <v>0</v>
      </c>
      <c r="R39" s="27">
        <f t="shared" si="38"/>
        <v>0</v>
      </c>
      <c r="S39" s="27">
        <f t="shared" si="38"/>
        <v>0</v>
      </c>
      <c r="T39" s="27" t="e">
        <f t="shared" si="38"/>
        <v>#DIV/0!</v>
      </c>
      <c r="U39" s="27" t="e">
        <f t="shared" si="38"/>
        <v>#DIV/0!</v>
      </c>
      <c r="V39" s="28" t="e">
        <f t="shared" si="3"/>
        <v>#DIV/0!</v>
      </c>
      <c r="W39" s="28" t="e">
        <f t="shared" si="4"/>
        <v>#DIV/0!</v>
      </c>
      <c r="X39" s="29"/>
    </row>
    <row r="40" spans="1:24" ht="22.5" customHeight="1" x14ac:dyDescent="0.3">
      <c r="A40" s="30" t="s">
        <v>37</v>
      </c>
      <c r="B40" s="37" t="s">
        <v>41</v>
      </c>
      <c r="C40" s="32" t="s">
        <v>29</v>
      </c>
      <c r="D40" s="33"/>
      <c r="E40" s="33"/>
      <c r="F40" s="38"/>
      <c r="G40" s="33"/>
      <c r="H40" s="33"/>
      <c r="I40" s="33"/>
      <c r="J40" s="38"/>
      <c r="K40" s="33"/>
      <c r="L40" s="33"/>
      <c r="M40" s="33"/>
      <c r="N40" s="33"/>
      <c r="O40" s="39"/>
      <c r="P40" s="33">
        <f t="shared" ref="P40:P44" si="39">SUM(D40:O40)</f>
        <v>0</v>
      </c>
      <c r="Q40" s="33"/>
      <c r="R40" s="33">
        <f t="shared" ref="R40:R44" si="40">Q40+P40</f>
        <v>0</v>
      </c>
      <c r="S40" s="33"/>
      <c r="T40" s="33" t="e">
        <f t="shared" ref="T40:T44" si="41">P40/S40/12</f>
        <v>#DIV/0!</v>
      </c>
      <c r="U40" s="33" t="e">
        <f t="shared" ref="U40:U44" si="42">D40/S40/12</f>
        <v>#DIV/0!</v>
      </c>
      <c r="V40" s="34" t="e">
        <f t="shared" si="3"/>
        <v>#DIV/0!</v>
      </c>
      <c r="W40" s="34" t="e">
        <f t="shared" si="4"/>
        <v>#DIV/0!</v>
      </c>
      <c r="X40" s="5"/>
    </row>
    <row r="41" spans="1:24" ht="22.5" customHeight="1" x14ac:dyDescent="0.3">
      <c r="A41" s="30" t="s">
        <v>37</v>
      </c>
      <c r="B41" s="37" t="s">
        <v>41</v>
      </c>
      <c r="C41" s="32" t="s">
        <v>30</v>
      </c>
      <c r="D41" s="33"/>
      <c r="E41" s="33"/>
      <c r="F41" s="33"/>
      <c r="G41" s="33"/>
      <c r="H41" s="33"/>
      <c r="I41" s="33"/>
      <c r="J41" s="39"/>
      <c r="K41" s="33"/>
      <c r="L41" s="33"/>
      <c r="M41" s="33"/>
      <c r="N41" s="33"/>
      <c r="O41" s="39"/>
      <c r="P41" s="33">
        <f t="shared" si="39"/>
        <v>0</v>
      </c>
      <c r="Q41" s="33"/>
      <c r="R41" s="33">
        <f t="shared" si="40"/>
        <v>0</v>
      </c>
      <c r="S41" s="33"/>
      <c r="T41" s="33" t="e">
        <f t="shared" si="41"/>
        <v>#DIV/0!</v>
      </c>
      <c r="U41" s="33" t="e">
        <f t="shared" si="42"/>
        <v>#DIV/0!</v>
      </c>
      <c r="V41" s="34" t="e">
        <f t="shared" si="3"/>
        <v>#DIV/0!</v>
      </c>
      <c r="W41" s="34" t="e">
        <f t="shared" si="4"/>
        <v>#DIV/0!</v>
      </c>
      <c r="X41" s="5"/>
    </row>
    <row r="42" spans="1:24" ht="22.5" customHeight="1" x14ac:dyDescent="0.3">
      <c r="A42" s="30" t="s">
        <v>37</v>
      </c>
      <c r="B42" s="37" t="s">
        <v>41</v>
      </c>
      <c r="C42" s="32" t="s">
        <v>31</v>
      </c>
      <c r="D42" s="33"/>
      <c r="E42" s="33"/>
      <c r="F42" s="33"/>
      <c r="G42" s="33"/>
      <c r="H42" s="33"/>
      <c r="I42" s="33"/>
      <c r="J42" s="39"/>
      <c r="K42" s="33"/>
      <c r="L42" s="33"/>
      <c r="M42" s="33"/>
      <c r="N42" s="33"/>
      <c r="O42" s="39"/>
      <c r="P42" s="33">
        <f t="shared" si="39"/>
        <v>0</v>
      </c>
      <c r="Q42" s="33"/>
      <c r="R42" s="33">
        <f t="shared" si="40"/>
        <v>0</v>
      </c>
      <c r="S42" s="33"/>
      <c r="T42" s="33" t="e">
        <f t="shared" si="41"/>
        <v>#DIV/0!</v>
      </c>
      <c r="U42" s="33" t="e">
        <f t="shared" si="42"/>
        <v>#DIV/0!</v>
      </c>
      <c r="V42" s="34" t="e">
        <f t="shared" si="3"/>
        <v>#DIV/0!</v>
      </c>
      <c r="W42" s="34" t="e">
        <f t="shared" si="4"/>
        <v>#DIV/0!</v>
      </c>
      <c r="X42" s="5"/>
    </row>
    <row r="43" spans="1:24" ht="22.5" customHeight="1" x14ac:dyDescent="0.3">
      <c r="A43" s="30" t="s">
        <v>37</v>
      </c>
      <c r="B43" s="37" t="s">
        <v>41</v>
      </c>
      <c r="C43" s="32" t="s">
        <v>32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9"/>
      <c r="P43" s="33">
        <f t="shared" si="39"/>
        <v>0</v>
      </c>
      <c r="Q43" s="33"/>
      <c r="R43" s="33">
        <f t="shared" si="40"/>
        <v>0</v>
      </c>
      <c r="S43" s="33"/>
      <c r="T43" s="33" t="e">
        <f t="shared" si="41"/>
        <v>#DIV/0!</v>
      </c>
      <c r="U43" s="33" t="e">
        <f t="shared" si="42"/>
        <v>#DIV/0!</v>
      </c>
      <c r="V43" s="34" t="e">
        <f t="shared" si="3"/>
        <v>#DIV/0!</v>
      </c>
      <c r="W43" s="34" t="e">
        <f t="shared" si="4"/>
        <v>#DIV/0!</v>
      </c>
      <c r="X43" s="5"/>
    </row>
    <row r="44" spans="1:24" ht="22.5" customHeight="1" x14ac:dyDescent="0.3">
      <c r="A44" s="30" t="s">
        <v>37</v>
      </c>
      <c r="B44" s="37" t="s">
        <v>41</v>
      </c>
      <c r="C44" s="32" t="s">
        <v>34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9"/>
      <c r="P44" s="33">
        <f t="shared" si="39"/>
        <v>0</v>
      </c>
      <c r="Q44" s="33"/>
      <c r="R44" s="33">
        <f t="shared" si="40"/>
        <v>0</v>
      </c>
      <c r="S44" s="33"/>
      <c r="T44" s="33" t="e">
        <f t="shared" si="41"/>
        <v>#DIV/0!</v>
      </c>
      <c r="U44" s="33" t="e">
        <f t="shared" si="42"/>
        <v>#DIV/0!</v>
      </c>
      <c r="V44" s="34" t="e">
        <f t="shared" si="3"/>
        <v>#DIV/0!</v>
      </c>
      <c r="W44" s="34" t="e">
        <f t="shared" si="4"/>
        <v>#DIV/0!</v>
      </c>
      <c r="X44" s="5"/>
    </row>
    <row r="45" spans="1:24" ht="22.5" customHeight="1" x14ac:dyDescent="0.3">
      <c r="A45" s="24" t="s">
        <v>37</v>
      </c>
      <c r="B45" s="36" t="s">
        <v>42</v>
      </c>
      <c r="C45" s="26" t="s">
        <v>39</v>
      </c>
      <c r="D45" s="27">
        <f t="shared" ref="D45:U45" si="43">SUM(D46:D50)</f>
        <v>0</v>
      </c>
      <c r="E45" s="27">
        <f t="shared" si="43"/>
        <v>0</v>
      </c>
      <c r="F45" s="27">
        <f t="shared" si="43"/>
        <v>0</v>
      </c>
      <c r="G45" s="27">
        <f t="shared" si="43"/>
        <v>0</v>
      </c>
      <c r="H45" s="27">
        <f t="shared" si="43"/>
        <v>0</v>
      </c>
      <c r="I45" s="27">
        <f t="shared" si="43"/>
        <v>0</v>
      </c>
      <c r="J45" s="27">
        <f t="shared" si="43"/>
        <v>0</v>
      </c>
      <c r="K45" s="27">
        <f t="shared" si="43"/>
        <v>0</v>
      </c>
      <c r="L45" s="27">
        <f t="shared" si="43"/>
        <v>0</v>
      </c>
      <c r="M45" s="27">
        <f t="shared" si="43"/>
        <v>0</v>
      </c>
      <c r="N45" s="27">
        <f t="shared" si="43"/>
        <v>0</v>
      </c>
      <c r="O45" s="27">
        <f t="shared" si="43"/>
        <v>0</v>
      </c>
      <c r="P45" s="27">
        <f t="shared" si="43"/>
        <v>0</v>
      </c>
      <c r="Q45" s="27">
        <f t="shared" si="43"/>
        <v>0</v>
      </c>
      <c r="R45" s="27">
        <f t="shared" si="43"/>
        <v>0</v>
      </c>
      <c r="S45" s="27">
        <f t="shared" si="43"/>
        <v>0</v>
      </c>
      <c r="T45" s="27" t="e">
        <f t="shared" si="43"/>
        <v>#DIV/0!</v>
      </c>
      <c r="U45" s="27" t="e">
        <f t="shared" si="43"/>
        <v>#DIV/0!</v>
      </c>
      <c r="V45" s="28" t="e">
        <f t="shared" si="3"/>
        <v>#DIV/0!</v>
      </c>
      <c r="W45" s="28" t="e">
        <f t="shared" si="4"/>
        <v>#DIV/0!</v>
      </c>
      <c r="X45" s="29"/>
    </row>
    <row r="46" spans="1:24" ht="22.5" customHeight="1" x14ac:dyDescent="0.3">
      <c r="A46" s="30" t="s">
        <v>37</v>
      </c>
      <c r="B46" s="37" t="s">
        <v>42</v>
      </c>
      <c r="C46" s="32" t="s">
        <v>29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>
        <f t="shared" ref="P46:P50" si="44">SUM(D46:O46)</f>
        <v>0</v>
      </c>
      <c r="Q46" s="33"/>
      <c r="R46" s="33">
        <f t="shared" ref="R46:R50" si="45">Q46+P46</f>
        <v>0</v>
      </c>
      <c r="S46" s="33"/>
      <c r="T46" s="33" t="e">
        <f t="shared" ref="T46:T50" si="46">P46/S46/12</f>
        <v>#DIV/0!</v>
      </c>
      <c r="U46" s="33" t="e">
        <f t="shared" ref="U46:U50" si="47">D46/S46/12</f>
        <v>#DIV/0!</v>
      </c>
      <c r="V46" s="34" t="e">
        <f t="shared" si="3"/>
        <v>#DIV/0!</v>
      </c>
      <c r="W46" s="34" t="e">
        <f t="shared" si="4"/>
        <v>#DIV/0!</v>
      </c>
      <c r="X46" s="5"/>
    </row>
    <row r="47" spans="1:24" ht="22.5" customHeight="1" x14ac:dyDescent="0.3">
      <c r="A47" s="30" t="s">
        <v>37</v>
      </c>
      <c r="B47" s="37" t="s">
        <v>42</v>
      </c>
      <c r="C47" s="32" t="s">
        <v>30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>
        <f t="shared" si="44"/>
        <v>0</v>
      </c>
      <c r="Q47" s="33"/>
      <c r="R47" s="33">
        <f t="shared" si="45"/>
        <v>0</v>
      </c>
      <c r="S47" s="33"/>
      <c r="T47" s="33" t="e">
        <f t="shared" si="46"/>
        <v>#DIV/0!</v>
      </c>
      <c r="U47" s="33" t="e">
        <f t="shared" si="47"/>
        <v>#DIV/0!</v>
      </c>
      <c r="V47" s="34" t="e">
        <f t="shared" si="3"/>
        <v>#DIV/0!</v>
      </c>
      <c r="W47" s="34" t="e">
        <f t="shared" si="4"/>
        <v>#DIV/0!</v>
      </c>
      <c r="X47" s="5"/>
    </row>
    <row r="48" spans="1:24" ht="22.5" customHeight="1" x14ac:dyDescent="0.3">
      <c r="A48" s="30" t="s">
        <v>37</v>
      </c>
      <c r="B48" s="37" t="s">
        <v>42</v>
      </c>
      <c r="C48" s="32" t="s">
        <v>31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>
        <f t="shared" si="44"/>
        <v>0</v>
      </c>
      <c r="Q48" s="33"/>
      <c r="R48" s="33">
        <f t="shared" si="45"/>
        <v>0</v>
      </c>
      <c r="S48" s="33"/>
      <c r="T48" s="33" t="e">
        <f t="shared" si="46"/>
        <v>#DIV/0!</v>
      </c>
      <c r="U48" s="33" t="e">
        <f t="shared" si="47"/>
        <v>#DIV/0!</v>
      </c>
      <c r="V48" s="34" t="e">
        <f t="shared" si="3"/>
        <v>#DIV/0!</v>
      </c>
      <c r="W48" s="34" t="e">
        <f t="shared" si="4"/>
        <v>#DIV/0!</v>
      </c>
      <c r="X48" s="5"/>
    </row>
    <row r="49" spans="1:24" ht="22.5" customHeight="1" x14ac:dyDescent="0.3">
      <c r="A49" s="30" t="s">
        <v>37</v>
      </c>
      <c r="B49" s="37" t="s">
        <v>42</v>
      </c>
      <c r="C49" s="32" t="s">
        <v>32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>
        <f t="shared" si="44"/>
        <v>0</v>
      </c>
      <c r="Q49" s="33"/>
      <c r="R49" s="33">
        <f t="shared" si="45"/>
        <v>0</v>
      </c>
      <c r="S49" s="33"/>
      <c r="T49" s="33" t="e">
        <f t="shared" si="46"/>
        <v>#DIV/0!</v>
      </c>
      <c r="U49" s="33" t="e">
        <f t="shared" si="47"/>
        <v>#DIV/0!</v>
      </c>
      <c r="V49" s="34" t="e">
        <f t="shared" si="3"/>
        <v>#DIV/0!</v>
      </c>
      <c r="W49" s="34" t="e">
        <f t="shared" si="4"/>
        <v>#DIV/0!</v>
      </c>
      <c r="X49" s="5"/>
    </row>
    <row r="50" spans="1:24" ht="22.5" customHeight="1" x14ac:dyDescent="0.3">
      <c r="A50" s="30" t="s">
        <v>37</v>
      </c>
      <c r="B50" s="37" t="s">
        <v>42</v>
      </c>
      <c r="C50" s="32" t="s">
        <v>34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>
        <f t="shared" si="44"/>
        <v>0</v>
      </c>
      <c r="Q50" s="33"/>
      <c r="R50" s="33">
        <f t="shared" si="45"/>
        <v>0</v>
      </c>
      <c r="S50" s="33"/>
      <c r="T50" s="33" t="e">
        <f t="shared" si="46"/>
        <v>#DIV/0!</v>
      </c>
      <c r="U50" s="33" t="e">
        <f t="shared" si="47"/>
        <v>#DIV/0!</v>
      </c>
      <c r="V50" s="34" t="e">
        <f t="shared" si="3"/>
        <v>#DIV/0!</v>
      </c>
      <c r="W50" s="34" t="e">
        <f t="shared" si="4"/>
        <v>#DIV/0!</v>
      </c>
      <c r="X50" s="5"/>
    </row>
    <row r="51" spans="1:24" ht="22.5" customHeight="1" x14ac:dyDescent="0.3">
      <c r="A51" s="24" t="s">
        <v>37</v>
      </c>
      <c r="B51" s="36" t="s">
        <v>43</v>
      </c>
      <c r="C51" s="26" t="s">
        <v>39</v>
      </c>
      <c r="D51" s="27">
        <f t="shared" ref="D51:U51" si="48">SUM(D52:D56)</f>
        <v>0</v>
      </c>
      <c r="E51" s="27">
        <f t="shared" si="48"/>
        <v>0</v>
      </c>
      <c r="F51" s="27">
        <f t="shared" si="48"/>
        <v>0</v>
      </c>
      <c r="G51" s="27">
        <f t="shared" si="48"/>
        <v>0</v>
      </c>
      <c r="H51" s="27">
        <f t="shared" si="48"/>
        <v>0</v>
      </c>
      <c r="I51" s="27">
        <f t="shared" si="48"/>
        <v>0</v>
      </c>
      <c r="J51" s="27">
        <f t="shared" si="48"/>
        <v>0</v>
      </c>
      <c r="K51" s="27">
        <f t="shared" si="48"/>
        <v>0</v>
      </c>
      <c r="L51" s="27">
        <f t="shared" si="48"/>
        <v>0</v>
      </c>
      <c r="M51" s="27">
        <f t="shared" si="48"/>
        <v>0</v>
      </c>
      <c r="N51" s="27">
        <f t="shared" si="48"/>
        <v>0</v>
      </c>
      <c r="O51" s="27">
        <f t="shared" si="48"/>
        <v>0</v>
      </c>
      <c r="P51" s="27">
        <f t="shared" si="48"/>
        <v>0</v>
      </c>
      <c r="Q51" s="27">
        <f t="shared" si="48"/>
        <v>0</v>
      </c>
      <c r="R51" s="27">
        <f t="shared" si="48"/>
        <v>0</v>
      </c>
      <c r="S51" s="27">
        <f t="shared" si="48"/>
        <v>0</v>
      </c>
      <c r="T51" s="27" t="e">
        <f t="shared" si="48"/>
        <v>#DIV/0!</v>
      </c>
      <c r="U51" s="27" t="e">
        <f t="shared" si="48"/>
        <v>#DIV/0!</v>
      </c>
      <c r="V51" s="28" t="e">
        <f t="shared" si="3"/>
        <v>#DIV/0!</v>
      </c>
      <c r="W51" s="28" t="e">
        <f t="shared" si="4"/>
        <v>#DIV/0!</v>
      </c>
      <c r="X51" s="29"/>
    </row>
    <row r="52" spans="1:24" ht="22.5" customHeight="1" x14ac:dyDescent="0.3">
      <c r="A52" s="30" t="s">
        <v>37</v>
      </c>
      <c r="B52" s="37" t="s">
        <v>43</v>
      </c>
      <c r="C52" s="32" t="s">
        <v>29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>
        <f t="shared" ref="P52:P56" si="49">SUM(D52:O52)</f>
        <v>0</v>
      </c>
      <c r="Q52" s="33"/>
      <c r="R52" s="33">
        <f t="shared" ref="R52:R56" si="50">Q52+P52</f>
        <v>0</v>
      </c>
      <c r="S52" s="33"/>
      <c r="T52" s="33" t="e">
        <f t="shared" ref="T52:T56" si="51">P52/S52/12</f>
        <v>#DIV/0!</v>
      </c>
      <c r="U52" s="33" t="e">
        <f t="shared" ref="U52:U56" si="52">D52/S52/12</f>
        <v>#DIV/0!</v>
      </c>
      <c r="V52" s="34" t="e">
        <f t="shared" si="3"/>
        <v>#DIV/0!</v>
      </c>
      <c r="W52" s="34" t="e">
        <f t="shared" si="4"/>
        <v>#DIV/0!</v>
      </c>
      <c r="X52" s="5"/>
    </row>
    <row r="53" spans="1:24" ht="22.5" customHeight="1" x14ac:dyDescent="0.3">
      <c r="A53" s="30" t="s">
        <v>37</v>
      </c>
      <c r="B53" s="37" t="s">
        <v>43</v>
      </c>
      <c r="C53" s="32" t="s">
        <v>30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>
        <f t="shared" si="49"/>
        <v>0</v>
      </c>
      <c r="Q53" s="33"/>
      <c r="R53" s="33">
        <f t="shared" si="50"/>
        <v>0</v>
      </c>
      <c r="S53" s="33"/>
      <c r="T53" s="33" t="e">
        <f t="shared" si="51"/>
        <v>#DIV/0!</v>
      </c>
      <c r="U53" s="33" t="e">
        <f t="shared" si="52"/>
        <v>#DIV/0!</v>
      </c>
      <c r="V53" s="34" t="e">
        <f t="shared" si="3"/>
        <v>#DIV/0!</v>
      </c>
      <c r="W53" s="34" t="e">
        <f t="shared" si="4"/>
        <v>#DIV/0!</v>
      </c>
      <c r="X53" s="5"/>
    </row>
    <row r="54" spans="1:24" ht="22.5" customHeight="1" x14ac:dyDescent="0.3">
      <c r="A54" s="30" t="s">
        <v>37</v>
      </c>
      <c r="B54" s="37" t="s">
        <v>43</v>
      </c>
      <c r="C54" s="32" t="s">
        <v>31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>
        <f t="shared" si="49"/>
        <v>0</v>
      </c>
      <c r="Q54" s="33"/>
      <c r="R54" s="33">
        <f t="shared" si="50"/>
        <v>0</v>
      </c>
      <c r="S54" s="33"/>
      <c r="T54" s="33" t="e">
        <f t="shared" si="51"/>
        <v>#DIV/0!</v>
      </c>
      <c r="U54" s="33" t="e">
        <f t="shared" si="52"/>
        <v>#DIV/0!</v>
      </c>
      <c r="V54" s="34" t="e">
        <f t="shared" si="3"/>
        <v>#DIV/0!</v>
      </c>
      <c r="W54" s="34" t="e">
        <f t="shared" si="4"/>
        <v>#DIV/0!</v>
      </c>
      <c r="X54" s="5"/>
    </row>
    <row r="55" spans="1:24" ht="22.5" customHeight="1" x14ac:dyDescent="0.3">
      <c r="A55" s="30" t="s">
        <v>37</v>
      </c>
      <c r="B55" s="37" t="s">
        <v>43</v>
      </c>
      <c r="C55" s="32" t="s">
        <v>32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>
        <f t="shared" si="49"/>
        <v>0</v>
      </c>
      <c r="Q55" s="33"/>
      <c r="R55" s="33">
        <f t="shared" si="50"/>
        <v>0</v>
      </c>
      <c r="S55" s="33"/>
      <c r="T55" s="33" t="e">
        <f t="shared" si="51"/>
        <v>#DIV/0!</v>
      </c>
      <c r="U55" s="33" t="e">
        <f t="shared" si="52"/>
        <v>#DIV/0!</v>
      </c>
      <c r="V55" s="34" t="e">
        <f t="shared" si="3"/>
        <v>#DIV/0!</v>
      </c>
      <c r="W55" s="34" t="e">
        <f t="shared" si="4"/>
        <v>#DIV/0!</v>
      </c>
      <c r="X55" s="5"/>
    </row>
    <row r="56" spans="1:24" ht="22.5" customHeight="1" x14ac:dyDescent="0.3">
      <c r="A56" s="30" t="s">
        <v>37</v>
      </c>
      <c r="B56" s="37" t="s">
        <v>43</v>
      </c>
      <c r="C56" s="32" t="s">
        <v>34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>
        <f t="shared" si="49"/>
        <v>0</v>
      </c>
      <c r="Q56" s="33"/>
      <c r="R56" s="33">
        <f t="shared" si="50"/>
        <v>0</v>
      </c>
      <c r="S56" s="33"/>
      <c r="T56" s="33" t="e">
        <f t="shared" si="51"/>
        <v>#DIV/0!</v>
      </c>
      <c r="U56" s="33" t="e">
        <f t="shared" si="52"/>
        <v>#DIV/0!</v>
      </c>
      <c r="V56" s="34" t="e">
        <f t="shared" si="3"/>
        <v>#DIV/0!</v>
      </c>
      <c r="W56" s="34" t="e">
        <f t="shared" si="4"/>
        <v>#DIV/0!</v>
      </c>
      <c r="X56" s="5"/>
    </row>
    <row r="57" spans="1:24" ht="22.5" customHeight="1" x14ac:dyDescent="0.3">
      <c r="A57" s="24" t="s">
        <v>37</v>
      </c>
      <c r="B57" s="36" t="s">
        <v>44</v>
      </c>
      <c r="C57" s="26" t="s">
        <v>39</v>
      </c>
      <c r="D57" s="27">
        <f t="shared" ref="D57:U57" si="53">SUM(D58:D62)</f>
        <v>0</v>
      </c>
      <c r="E57" s="27">
        <f t="shared" si="53"/>
        <v>0</v>
      </c>
      <c r="F57" s="27">
        <f t="shared" si="53"/>
        <v>0</v>
      </c>
      <c r="G57" s="27">
        <f t="shared" si="53"/>
        <v>0</v>
      </c>
      <c r="H57" s="27">
        <f t="shared" si="53"/>
        <v>0</v>
      </c>
      <c r="I57" s="27">
        <f t="shared" si="53"/>
        <v>0</v>
      </c>
      <c r="J57" s="27">
        <f t="shared" si="53"/>
        <v>0</v>
      </c>
      <c r="K57" s="27">
        <f t="shared" si="53"/>
        <v>0</v>
      </c>
      <c r="L57" s="27">
        <f t="shared" si="53"/>
        <v>0</v>
      </c>
      <c r="M57" s="27">
        <f t="shared" si="53"/>
        <v>0</v>
      </c>
      <c r="N57" s="27">
        <f t="shared" si="53"/>
        <v>0</v>
      </c>
      <c r="O57" s="27">
        <f t="shared" si="53"/>
        <v>0</v>
      </c>
      <c r="P57" s="27">
        <f t="shared" si="53"/>
        <v>0</v>
      </c>
      <c r="Q57" s="27">
        <f t="shared" si="53"/>
        <v>0</v>
      </c>
      <c r="R57" s="27">
        <f t="shared" si="53"/>
        <v>0</v>
      </c>
      <c r="S57" s="27">
        <f t="shared" si="53"/>
        <v>0</v>
      </c>
      <c r="T57" s="27" t="e">
        <f t="shared" si="53"/>
        <v>#DIV/0!</v>
      </c>
      <c r="U57" s="27" t="e">
        <f t="shared" si="53"/>
        <v>#DIV/0!</v>
      </c>
      <c r="V57" s="28" t="e">
        <f t="shared" si="3"/>
        <v>#DIV/0!</v>
      </c>
      <c r="W57" s="28" t="e">
        <f t="shared" si="4"/>
        <v>#DIV/0!</v>
      </c>
      <c r="X57" s="29"/>
    </row>
    <row r="58" spans="1:24" ht="22.5" customHeight="1" x14ac:dyDescent="0.3">
      <c r="A58" s="30" t="s">
        <v>37</v>
      </c>
      <c r="B58" s="37" t="s">
        <v>44</v>
      </c>
      <c r="C58" s="32" t="s">
        <v>29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>
        <f t="shared" ref="P58:P62" si="54">SUM(D58:O58)</f>
        <v>0</v>
      </c>
      <c r="Q58" s="33"/>
      <c r="R58" s="33">
        <f t="shared" ref="R58:R62" si="55">Q58+P58</f>
        <v>0</v>
      </c>
      <c r="S58" s="33"/>
      <c r="T58" s="33" t="e">
        <f t="shared" ref="T58:T62" si="56">P58/S58/12</f>
        <v>#DIV/0!</v>
      </c>
      <c r="U58" s="33" t="e">
        <f t="shared" ref="U58:U62" si="57">D58/S58/12</f>
        <v>#DIV/0!</v>
      </c>
      <c r="V58" s="34" t="e">
        <f t="shared" si="3"/>
        <v>#DIV/0!</v>
      </c>
      <c r="W58" s="34" t="e">
        <f t="shared" si="4"/>
        <v>#DIV/0!</v>
      </c>
      <c r="X58" s="5"/>
    </row>
    <row r="59" spans="1:24" ht="22.5" customHeight="1" x14ac:dyDescent="0.3">
      <c r="A59" s="30" t="s">
        <v>37</v>
      </c>
      <c r="B59" s="37" t="s">
        <v>44</v>
      </c>
      <c r="C59" s="32" t="s">
        <v>30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>
        <f t="shared" si="54"/>
        <v>0</v>
      </c>
      <c r="Q59" s="33"/>
      <c r="R59" s="33">
        <f t="shared" si="55"/>
        <v>0</v>
      </c>
      <c r="S59" s="33"/>
      <c r="T59" s="33" t="e">
        <f t="shared" si="56"/>
        <v>#DIV/0!</v>
      </c>
      <c r="U59" s="33" t="e">
        <f t="shared" si="57"/>
        <v>#DIV/0!</v>
      </c>
      <c r="V59" s="34" t="e">
        <f t="shared" si="3"/>
        <v>#DIV/0!</v>
      </c>
      <c r="W59" s="34" t="e">
        <f t="shared" si="4"/>
        <v>#DIV/0!</v>
      </c>
      <c r="X59" s="5"/>
    </row>
    <row r="60" spans="1:24" ht="22.5" customHeight="1" x14ac:dyDescent="0.3">
      <c r="A60" s="30" t="s">
        <v>37</v>
      </c>
      <c r="B60" s="37" t="s">
        <v>44</v>
      </c>
      <c r="C60" s="32" t="s">
        <v>31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>
        <f t="shared" si="54"/>
        <v>0</v>
      </c>
      <c r="Q60" s="33"/>
      <c r="R60" s="33">
        <f t="shared" si="55"/>
        <v>0</v>
      </c>
      <c r="S60" s="33"/>
      <c r="T60" s="33" t="e">
        <f t="shared" si="56"/>
        <v>#DIV/0!</v>
      </c>
      <c r="U60" s="33" t="e">
        <f t="shared" si="57"/>
        <v>#DIV/0!</v>
      </c>
      <c r="V60" s="34" t="e">
        <f t="shared" si="3"/>
        <v>#DIV/0!</v>
      </c>
      <c r="W60" s="34" t="e">
        <f t="shared" si="4"/>
        <v>#DIV/0!</v>
      </c>
      <c r="X60" s="5"/>
    </row>
    <row r="61" spans="1:24" ht="22.5" customHeight="1" x14ac:dyDescent="0.3">
      <c r="A61" s="30" t="s">
        <v>37</v>
      </c>
      <c r="B61" s="37" t="s">
        <v>44</v>
      </c>
      <c r="C61" s="32" t="s">
        <v>32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>
        <f t="shared" si="54"/>
        <v>0</v>
      </c>
      <c r="Q61" s="33"/>
      <c r="R61" s="33">
        <f t="shared" si="55"/>
        <v>0</v>
      </c>
      <c r="S61" s="33"/>
      <c r="T61" s="33" t="e">
        <f t="shared" si="56"/>
        <v>#DIV/0!</v>
      </c>
      <c r="U61" s="33" t="e">
        <f t="shared" si="57"/>
        <v>#DIV/0!</v>
      </c>
      <c r="V61" s="34" t="e">
        <f t="shared" si="3"/>
        <v>#DIV/0!</v>
      </c>
      <c r="W61" s="34" t="e">
        <f t="shared" si="4"/>
        <v>#DIV/0!</v>
      </c>
      <c r="X61" s="5"/>
    </row>
    <row r="62" spans="1:24" ht="22.5" customHeight="1" x14ac:dyDescent="0.3">
      <c r="A62" s="30" t="s">
        <v>37</v>
      </c>
      <c r="B62" s="37" t="s">
        <v>44</v>
      </c>
      <c r="C62" s="32" t="s">
        <v>34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>
        <f t="shared" si="54"/>
        <v>0</v>
      </c>
      <c r="Q62" s="33"/>
      <c r="R62" s="33">
        <f t="shared" si="55"/>
        <v>0</v>
      </c>
      <c r="S62" s="33"/>
      <c r="T62" s="33" t="e">
        <f t="shared" si="56"/>
        <v>#DIV/0!</v>
      </c>
      <c r="U62" s="33" t="e">
        <f t="shared" si="57"/>
        <v>#DIV/0!</v>
      </c>
      <c r="V62" s="34" t="e">
        <f t="shared" si="3"/>
        <v>#DIV/0!</v>
      </c>
      <c r="W62" s="34" t="e">
        <f t="shared" si="4"/>
        <v>#DIV/0!</v>
      </c>
      <c r="X62" s="5"/>
    </row>
    <row r="63" spans="1:24" ht="22.5" customHeight="1" x14ac:dyDescent="0.3">
      <c r="A63" s="24" t="s">
        <v>37</v>
      </c>
      <c r="B63" s="36" t="s">
        <v>45</v>
      </c>
      <c r="C63" s="26" t="s">
        <v>39</v>
      </c>
      <c r="D63" s="27">
        <f t="shared" ref="D63:U63" si="58">SUM(D64:D68)</f>
        <v>0</v>
      </c>
      <c r="E63" s="27">
        <f t="shared" si="58"/>
        <v>0</v>
      </c>
      <c r="F63" s="27">
        <f t="shared" si="58"/>
        <v>0</v>
      </c>
      <c r="G63" s="27">
        <f t="shared" si="58"/>
        <v>0</v>
      </c>
      <c r="H63" s="27">
        <f t="shared" si="58"/>
        <v>0</v>
      </c>
      <c r="I63" s="27">
        <f t="shared" si="58"/>
        <v>0</v>
      </c>
      <c r="J63" s="27">
        <f t="shared" si="58"/>
        <v>0</v>
      </c>
      <c r="K63" s="27">
        <f t="shared" si="58"/>
        <v>0</v>
      </c>
      <c r="L63" s="27">
        <f t="shared" si="58"/>
        <v>0</v>
      </c>
      <c r="M63" s="27">
        <f t="shared" si="58"/>
        <v>0</v>
      </c>
      <c r="N63" s="27">
        <f t="shared" si="58"/>
        <v>0</v>
      </c>
      <c r="O63" s="27">
        <f t="shared" si="58"/>
        <v>0</v>
      </c>
      <c r="P63" s="27">
        <f t="shared" si="58"/>
        <v>0</v>
      </c>
      <c r="Q63" s="27">
        <f t="shared" si="58"/>
        <v>0</v>
      </c>
      <c r="R63" s="27">
        <f t="shared" si="58"/>
        <v>0</v>
      </c>
      <c r="S63" s="27">
        <f t="shared" si="58"/>
        <v>0</v>
      </c>
      <c r="T63" s="27" t="e">
        <f t="shared" si="58"/>
        <v>#DIV/0!</v>
      </c>
      <c r="U63" s="27" t="e">
        <f t="shared" si="58"/>
        <v>#DIV/0!</v>
      </c>
      <c r="V63" s="28" t="e">
        <f t="shared" si="3"/>
        <v>#DIV/0!</v>
      </c>
      <c r="W63" s="28" t="e">
        <f t="shared" si="4"/>
        <v>#DIV/0!</v>
      </c>
      <c r="X63" s="29"/>
    </row>
    <row r="64" spans="1:24" ht="22.5" customHeight="1" x14ac:dyDescent="0.3">
      <c r="A64" s="30" t="s">
        <v>37</v>
      </c>
      <c r="B64" s="37" t="s">
        <v>45</v>
      </c>
      <c r="C64" s="32" t="s">
        <v>29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>
        <f t="shared" ref="P64:P68" si="59">SUM(D64:O64)</f>
        <v>0</v>
      </c>
      <c r="Q64" s="33"/>
      <c r="R64" s="33">
        <f t="shared" ref="R64:R68" si="60">Q64+P64</f>
        <v>0</v>
      </c>
      <c r="S64" s="33"/>
      <c r="T64" s="33" t="e">
        <f t="shared" ref="T64:T68" si="61">P64/S64/12</f>
        <v>#DIV/0!</v>
      </c>
      <c r="U64" s="33" t="e">
        <f t="shared" ref="U64:U68" si="62">D64/S64/12</f>
        <v>#DIV/0!</v>
      </c>
      <c r="V64" s="34" t="e">
        <f t="shared" si="3"/>
        <v>#DIV/0!</v>
      </c>
      <c r="W64" s="34" t="e">
        <f t="shared" si="4"/>
        <v>#DIV/0!</v>
      </c>
      <c r="X64" s="5"/>
    </row>
    <row r="65" spans="1:24" ht="22.5" customHeight="1" x14ac:dyDescent="0.3">
      <c r="A65" s="30" t="s">
        <v>37</v>
      </c>
      <c r="B65" s="37" t="s">
        <v>45</v>
      </c>
      <c r="C65" s="32" t="s">
        <v>30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>
        <f t="shared" si="59"/>
        <v>0</v>
      </c>
      <c r="Q65" s="33"/>
      <c r="R65" s="33">
        <f t="shared" si="60"/>
        <v>0</v>
      </c>
      <c r="S65" s="33"/>
      <c r="T65" s="33" t="e">
        <f t="shared" si="61"/>
        <v>#DIV/0!</v>
      </c>
      <c r="U65" s="33" t="e">
        <f t="shared" si="62"/>
        <v>#DIV/0!</v>
      </c>
      <c r="V65" s="34" t="e">
        <f t="shared" si="3"/>
        <v>#DIV/0!</v>
      </c>
      <c r="W65" s="34" t="e">
        <f t="shared" si="4"/>
        <v>#DIV/0!</v>
      </c>
      <c r="X65" s="5"/>
    </row>
    <row r="66" spans="1:24" ht="22.5" customHeight="1" x14ac:dyDescent="0.3">
      <c r="A66" s="30" t="s">
        <v>37</v>
      </c>
      <c r="B66" s="37" t="s">
        <v>45</v>
      </c>
      <c r="C66" s="32" t="s">
        <v>31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>
        <f t="shared" si="59"/>
        <v>0</v>
      </c>
      <c r="Q66" s="33"/>
      <c r="R66" s="33">
        <f t="shared" si="60"/>
        <v>0</v>
      </c>
      <c r="S66" s="33"/>
      <c r="T66" s="33" t="e">
        <f t="shared" si="61"/>
        <v>#DIV/0!</v>
      </c>
      <c r="U66" s="33" t="e">
        <f t="shared" si="62"/>
        <v>#DIV/0!</v>
      </c>
      <c r="V66" s="34" t="e">
        <f t="shared" si="3"/>
        <v>#DIV/0!</v>
      </c>
      <c r="W66" s="34" t="e">
        <f t="shared" si="4"/>
        <v>#DIV/0!</v>
      </c>
      <c r="X66" s="5"/>
    </row>
    <row r="67" spans="1:24" ht="22.5" customHeight="1" x14ac:dyDescent="0.3">
      <c r="A67" s="30" t="s">
        <v>37</v>
      </c>
      <c r="B67" s="37" t="s">
        <v>45</v>
      </c>
      <c r="C67" s="32" t="s">
        <v>32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>
        <f t="shared" si="59"/>
        <v>0</v>
      </c>
      <c r="Q67" s="33"/>
      <c r="R67" s="33">
        <f t="shared" si="60"/>
        <v>0</v>
      </c>
      <c r="S67" s="33"/>
      <c r="T67" s="33" t="e">
        <f t="shared" si="61"/>
        <v>#DIV/0!</v>
      </c>
      <c r="U67" s="33" t="e">
        <f t="shared" si="62"/>
        <v>#DIV/0!</v>
      </c>
      <c r="V67" s="34" t="e">
        <f t="shared" si="3"/>
        <v>#DIV/0!</v>
      </c>
      <c r="W67" s="34" t="e">
        <f t="shared" si="4"/>
        <v>#DIV/0!</v>
      </c>
      <c r="X67" s="5"/>
    </row>
    <row r="68" spans="1:24" ht="22.5" customHeight="1" x14ac:dyDescent="0.3">
      <c r="A68" s="30" t="s">
        <v>37</v>
      </c>
      <c r="B68" s="37" t="s">
        <v>45</v>
      </c>
      <c r="C68" s="32" t="s">
        <v>34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>
        <f t="shared" si="59"/>
        <v>0</v>
      </c>
      <c r="Q68" s="33"/>
      <c r="R68" s="33">
        <f t="shared" si="60"/>
        <v>0</v>
      </c>
      <c r="S68" s="33"/>
      <c r="T68" s="33" t="e">
        <f t="shared" si="61"/>
        <v>#DIV/0!</v>
      </c>
      <c r="U68" s="33" t="e">
        <f t="shared" si="62"/>
        <v>#DIV/0!</v>
      </c>
      <c r="V68" s="34" t="e">
        <f t="shared" si="3"/>
        <v>#DIV/0!</v>
      </c>
      <c r="W68" s="34" t="e">
        <f t="shared" si="4"/>
        <v>#DIV/0!</v>
      </c>
      <c r="X68" s="5"/>
    </row>
    <row r="69" spans="1:24" ht="22.5" customHeight="1" x14ac:dyDescent="0.3">
      <c r="A69" s="24" t="s">
        <v>37</v>
      </c>
      <c r="B69" s="36" t="s">
        <v>46</v>
      </c>
      <c r="C69" s="26" t="s">
        <v>39</v>
      </c>
      <c r="D69" s="27">
        <f t="shared" ref="D69:U69" si="63">SUM(D70:D74)</f>
        <v>6278974</v>
      </c>
      <c r="E69" s="27">
        <f t="shared" si="63"/>
        <v>546930</v>
      </c>
      <c r="F69" s="27">
        <f t="shared" si="63"/>
        <v>961001</v>
      </c>
      <c r="G69" s="27">
        <f t="shared" si="63"/>
        <v>339115</v>
      </c>
      <c r="H69" s="27">
        <f t="shared" si="63"/>
        <v>86825</v>
      </c>
      <c r="I69" s="27">
        <f t="shared" si="63"/>
        <v>54181</v>
      </c>
      <c r="J69" s="27">
        <f t="shared" si="63"/>
        <v>65357</v>
      </c>
      <c r="K69" s="27">
        <f t="shared" si="63"/>
        <v>0</v>
      </c>
      <c r="L69" s="27">
        <f t="shared" si="63"/>
        <v>0</v>
      </c>
      <c r="M69" s="27">
        <f t="shared" si="63"/>
        <v>0</v>
      </c>
      <c r="N69" s="27">
        <f t="shared" si="63"/>
        <v>0</v>
      </c>
      <c r="O69" s="27">
        <f t="shared" si="63"/>
        <v>198649</v>
      </c>
      <c r="P69" s="27">
        <f t="shared" si="63"/>
        <v>8531032</v>
      </c>
      <c r="Q69" s="27">
        <f t="shared" si="63"/>
        <v>1690953</v>
      </c>
      <c r="R69" s="27">
        <f t="shared" si="63"/>
        <v>10221985</v>
      </c>
      <c r="S69" s="27">
        <f t="shared" si="63"/>
        <v>97.5</v>
      </c>
      <c r="T69" s="27">
        <f t="shared" si="63"/>
        <v>39499.966694899304</v>
      </c>
      <c r="U69" s="27">
        <f t="shared" si="63"/>
        <v>30093.859175607002</v>
      </c>
      <c r="V69" s="28">
        <f t="shared" si="3"/>
        <v>8.7104995179148705</v>
      </c>
      <c r="W69" s="28">
        <f t="shared" si="4"/>
        <v>741.48034188034217</v>
      </c>
      <c r="X69" s="29"/>
    </row>
    <row r="70" spans="1:24" ht="22.5" customHeight="1" x14ac:dyDescent="0.3">
      <c r="A70" s="30" t="s">
        <v>37</v>
      </c>
      <c r="B70" s="37" t="s">
        <v>46</v>
      </c>
      <c r="C70" s="32" t="s">
        <v>29</v>
      </c>
      <c r="D70" s="33">
        <v>205896</v>
      </c>
      <c r="E70" s="33">
        <v>23721</v>
      </c>
      <c r="F70" s="33"/>
      <c r="G70" s="33">
        <v>20000</v>
      </c>
      <c r="H70" s="33"/>
      <c r="I70" s="33"/>
      <c r="J70" s="33"/>
      <c r="K70" s="33"/>
      <c r="L70" s="33"/>
      <c r="M70" s="33"/>
      <c r="N70" s="33"/>
      <c r="O70" s="33">
        <v>3654</v>
      </c>
      <c r="P70" s="33">
        <f t="shared" ref="P70:P74" si="64">SUM(D70:O70)</f>
        <v>253271</v>
      </c>
      <c r="Q70" s="33">
        <v>60519</v>
      </c>
      <c r="R70" s="33">
        <f t="shared" ref="R70:R74" si="65">Q70+P70</f>
        <v>313790</v>
      </c>
      <c r="S70" s="33">
        <v>2.5</v>
      </c>
      <c r="T70" s="33">
        <f t="shared" ref="T70:T74" si="66">P70/S70/12</f>
        <v>8442.3666666666668</v>
      </c>
      <c r="U70" s="33">
        <f t="shared" ref="U70:U73" si="67">D70/S70/12</f>
        <v>6863.2</v>
      </c>
      <c r="V70" s="34">
        <f t="shared" si="3"/>
        <v>11.52086490266931</v>
      </c>
      <c r="W70" s="34">
        <f t="shared" si="4"/>
        <v>1892.3666666666668</v>
      </c>
      <c r="X70" s="5"/>
    </row>
    <row r="71" spans="1:24" ht="22.5" customHeight="1" x14ac:dyDescent="0.3">
      <c r="A71" s="30" t="s">
        <v>37</v>
      </c>
      <c r="B71" s="37" t="s">
        <v>46</v>
      </c>
      <c r="C71" s="32" t="s">
        <v>30</v>
      </c>
      <c r="D71" s="33">
        <v>842356</v>
      </c>
      <c r="E71" s="33">
        <v>58754</v>
      </c>
      <c r="F71" s="33"/>
      <c r="G71" s="33">
        <v>68422</v>
      </c>
      <c r="H71" s="33"/>
      <c r="I71" s="33"/>
      <c r="J71" s="33">
        <v>54508</v>
      </c>
      <c r="K71" s="33"/>
      <c r="L71" s="33"/>
      <c r="M71" s="33"/>
      <c r="N71" s="33"/>
      <c r="O71" s="33">
        <v>15032</v>
      </c>
      <c r="P71" s="33">
        <f t="shared" si="64"/>
        <v>1039072</v>
      </c>
      <c r="Q71" s="33">
        <v>238459</v>
      </c>
      <c r="R71" s="33">
        <f t="shared" si="65"/>
        <v>1277531</v>
      </c>
      <c r="S71" s="33">
        <v>10</v>
      </c>
      <c r="T71" s="33">
        <f t="shared" si="66"/>
        <v>8658.9333333333325</v>
      </c>
      <c r="U71" s="33">
        <f t="shared" si="67"/>
        <v>7019.6333333333341</v>
      </c>
      <c r="V71" s="34">
        <f t="shared" si="3"/>
        <v>6.9749607054499521</v>
      </c>
      <c r="W71" s="34">
        <f t="shared" si="4"/>
        <v>2108.9333333333325</v>
      </c>
      <c r="X71" s="5"/>
    </row>
    <row r="72" spans="1:24" ht="22.5" customHeight="1" x14ac:dyDescent="0.3">
      <c r="A72" s="30" t="s">
        <v>37</v>
      </c>
      <c r="B72" s="37" t="s">
        <v>46</v>
      </c>
      <c r="C72" s="32" t="s">
        <v>31</v>
      </c>
      <c r="D72" s="33">
        <v>1442822</v>
      </c>
      <c r="E72" s="33">
        <v>273247</v>
      </c>
      <c r="F72" s="33">
        <v>821587</v>
      </c>
      <c r="G72" s="33">
        <v>202369</v>
      </c>
      <c r="H72" s="33"/>
      <c r="I72" s="33"/>
      <c r="J72" s="33"/>
      <c r="K72" s="33"/>
      <c r="L72" s="33"/>
      <c r="M72" s="33"/>
      <c r="N72" s="33"/>
      <c r="O72" s="33">
        <v>69326</v>
      </c>
      <c r="P72" s="33">
        <f t="shared" si="64"/>
        <v>2809351</v>
      </c>
      <c r="Q72" s="33">
        <v>422455</v>
      </c>
      <c r="R72" s="33">
        <f t="shared" si="65"/>
        <v>3231806</v>
      </c>
      <c r="S72" s="33">
        <v>35</v>
      </c>
      <c r="T72" s="33">
        <f t="shared" si="66"/>
        <v>6688.9309523809525</v>
      </c>
      <c r="U72" s="33">
        <f t="shared" si="67"/>
        <v>3435.2904761904761</v>
      </c>
      <c r="V72" s="34">
        <f t="shared" si="3"/>
        <v>18.938372162331873</v>
      </c>
      <c r="W72" s="34">
        <f t="shared" si="4"/>
        <v>138.93095238095248</v>
      </c>
      <c r="X72" s="5"/>
    </row>
    <row r="73" spans="1:24" ht="22.5" customHeight="1" x14ac:dyDescent="0.3">
      <c r="A73" s="30" t="s">
        <v>37</v>
      </c>
      <c r="B73" s="37" t="s">
        <v>46</v>
      </c>
      <c r="C73" s="32" t="s">
        <v>32</v>
      </c>
      <c r="D73" s="33">
        <v>900616</v>
      </c>
      <c r="E73" s="33">
        <v>90519</v>
      </c>
      <c r="F73" s="33">
        <v>43256</v>
      </c>
      <c r="G73" s="33">
        <v>0</v>
      </c>
      <c r="H73" s="33">
        <v>86825</v>
      </c>
      <c r="I73" s="33">
        <v>54181</v>
      </c>
      <c r="J73" s="33">
        <v>10849</v>
      </c>
      <c r="K73" s="33"/>
      <c r="L73" s="33"/>
      <c r="M73" s="33"/>
      <c r="N73" s="33"/>
      <c r="O73" s="33">
        <v>18511</v>
      </c>
      <c r="P73" s="33">
        <f t="shared" si="64"/>
        <v>1204757</v>
      </c>
      <c r="Q73" s="33">
        <v>285298</v>
      </c>
      <c r="R73" s="33">
        <f t="shared" si="65"/>
        <v>1490055</v>
      </c>
      <c r="S73" s="33">
        <v>11.5</v>
      </c>
      <c r="T73" s="33">
        <f t="shared" si="66"/>
        <v>8730.1231884057979</v>
      </c>
      <c r="U73" s="33">
        <f t="shared" si="67"/>
        <v>6526.2028985507241</v>
      </c>
      <c r="V73" s="34">
        <f t="shared" si="3"/>
        <v>10.050787461026674</v>
      </c>
      <c r="W73" s="34">
        <f t="shared" si="4"/>
        <v>2180.1231884057979</v>
      </c>
      <c r="X73" s="5"/>
    </row>
    <row r="74" spans="1:24" ht="22.5" customHeight="1" x14ac:dyDescent="0.3">
      <c r="A74" s="30" t="s">
        <v>37</v>
      </c>
      <c r="B74" s="37" t="s">
        <v>46</v>
      </c>
      <c r="C74" s="32" t="s">
        <v>34</v>
      </c>
      <c r="D74" s="33">
        <v>2887284</v>
      </c>
      <c r="E74" s="33">
        <v>100689</v>
      </c>
      <c r="F74" s="33">
        <v>96158</v>
      </c>
      <c r="G74" s="33">
        <v>48324</v>
      </c>
      <c r="H74" s="33"/>
      <c r="I74" s="33"/>
      <c r="J74" s="33"/>
      <c r="K74" s="33"/>
      <c r="L74" s="33"/>
      <c r="M74" s="33"/>
      <c r="N74" s="33"/>
      <c r="O74" s="33">
        <v>92126</v>
      </c>
      <c r="P74" s="33">
        <f t="shared" si="64"/>
        <v>3224581</v>
      </c>
      <c r="Q74" s="33">
        <v>684222</v>
      </c>
      <c r="R74" s="33">
        <f t="shared" si="65"/>
        <v>3908803</v>
      </c>
      <c r="S74" s="33">
        <v>38.5</v>
      </c>
      <c r="T74" s="33">
        <f t="shared" si="66"/>
        <v>6979.6125541125539</v>
      </c>
      <c r="U74" s="33">
        <f>D74/S74/12</f>
        <v>6249.5324675324673</v>
      </c>
      <c r="V74" s="34">
        <f t="shared" si="3"/>
        <v>3.4873258051511384</v>
      </c>
      <c r="W74" s="34">
        <f t="shared" si="4"/>
        <v>429.61255411255388</v>
      </c>
      <c r="X74" s="5"/>
    </row>
    <row r="75" spans="1:24" ht="22.5" customHeight="1" x14ac:dyDescent="0.3">
      <c r="A75" s="24" t="s">
        <v>37</v>
      </c>
      <c r="B75" s="36" t="s">
        <v>47</v>
      </c>
      <c r="C75" s="26" t="s">
        <v>39</v>
      </c>
      <c r="D75" s="27">
        <f t="shared" ref="D75:U75" si="68">SUM(D76:D80)</f>
        <v>0</v>
      </c>
      <c r="E75" s="27">
        <f t="shared" si="68"/>
        <v>0</v>
      </c>
      <c r="F75" s="27">
        <f t="shared" si="68"/>
        <v>0</v>
      </c>
      <c r="G75" s="27">
        <f t="shared" si="68"/>
        <v>0</v>
      </c>
      <c r="H75" s="27">
        <f t="shared" si="68"/>
        <v>0</v>
      </c>
      <c r="I75" s="27">
        <f t="shared" si="68"/>
        <v>0</v>
      </c>
      <c r="J75" s="27">
        <f t="shared" si="68"/>
        <v>0</v>
      </c>
      <c r="K75" s="27">
        <f t="shared" si="68"/>
        <v>0</v>
      </c>
      <c r="L75" s="27">
        <f t="shared" si="68"/>
        <v>0</v>
      </c>
      <c r="M75" s="27">
        <f t="shared" si="68"/>
        <v>0</v>
      </c>
      <c r="N75" s="27">
        <f t="shared" si="68"/>
        <v>0</v>
      </c>
      <c r="O75" s="27">
        <f t="shared" si="68"/>
        <v>0</v>
      </c>
      <c r="P75" s="27">
        <f t="shared" si="68"/>
        <v>0</v>
      </c>
      <c r="Q75" s="27">
        <f t="shared" si="68"/>
        <v>0</v>
      </c>
      <c r="R75" s="27">
        <f t="shared" si="68"/>
        <v>0</v>
      </c>
      <c r="S75" s="27">
        <f t="shared" si="68"/>
        <v>0</v>
      </c>
      <c r="T75" s="27" t="e">
        <f t="shared" si="68"/>
        <v>#DIV/0!</v>
      </c>
      <c r="U75" s="27" t="e">
        <f t="shared" si="68"/>
        <v>#DIV/0!</v>
      </c>
      <c r="V75" s="28" t="e">
        <f t="shared" si="3"/>
        <v>#DIV/0!</v>
      </c>
      <c r="W75" s="28" t="e">
        <f t="shared" si="4"/>
        <v>#DIV/0!</v>
      </c>
      <c r="X75" s="29"/>
    </row>
    <row r="76" spans="1:24" ht="22.5" customHeight="1" x14ac:dyDescent="0.3">
      <c r="A76" s="30" t="s">
        <v>37</v>
      </c>
      <c r="B76" s="37" t="s">
        <v>47</v>
      </c>
      <c r="C76" s="32" t="s">
        <v>29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>
        <f t="shared" ref="P76:P80" si="69">SUM(D76:O76)</f>
        <v>0</v>
      </c>
      <c r="Q76" s="33"/>
      <c r="R76" s="33">
        <f t="shared" ref="R76:R80" si="70">Q76+P76</f>
        <v>0</v>
      </c>
      <c r="S76" s="33"/>
      <c r="T76" s="33" t="e">
        <f t="shared" ref="T76:T86" si="71">P76/S76/12</f>
        <v>#DIV/0!</v>
      </c>
      <c r="U76" s="33" t="e">
        <f t="shared" ref="U76:U86" si="72">D76/S76/12</f>
        <v>#DIV/0!</v>
      </c>
      <c r="V76" s="34" t="e">
        <f t="shared" si="3"/>
        <v>#DIV/0!</v>
      </c>
      <c r="W76" s="34" t="e">
        <f t="shared" si="4"/>
        <v>#DIV/0!</v>
      </c>
      <c r="X76" s="5"/>
    </row>
    <row r="77" spans="1:24" ht="22.5" customHeight="1" x14ac:dyDescent="0.3">
      <c r="A77" s="30" t="s">
        <v>37</v>
      </c>
      <c r="B77" s="37" t="s">
        <v>47</v>
      </c>
      <c r="C77" s="32" t="s">
        <v>30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>
        <f t="shared" si="69"/>
        <v>0</v>
      </c>
      <c r="Q77" s="33"/>
      <c r="R77" s="33">
        <f t="shared" si="70"/>
        <v>0</v>
      </c>
      <c r="S77" s="33"/>
      <c r="T77" s="33" t="e">
        <f t="shared" si="71"/>
        <v>#DIV/0!</v>
      </c>
      <c r="U77" s="33" t="e">
        <f t="shared" si="72"/>
        <v>#DIV/0!</v>
      </c>
      <c r="V77" s="34" t="e">
        <f t="shared" si="3"/>
        <v>#DIV/0!</v>
      </c>
      <c r="W77" s="34" t="e">
        <f t="shared" si="4"/>
        <v>#DIV/0!</v>
      </c>
      <c r="X77" s="5"/>
    </row>
    <row r="78" spans="1:24" ht="22.5" customHeight="1" x14ac:dyDescent="0.3">
      <c r="A78" s="30" t="s">
        <v>37</v>
      </c>
      <c r="B78" s="37" t="s">
        <v>47</v>
      </c>
      <c r="C78" s="32" t="s">
        <v>31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>
        <f t="shared" si="69"/>
        <v>0</v>
      </c>
      <c r="Q78" s="33"/>
      <c r="R78" s="33">
        <f t="shared" si="70"/>
        <v>0</v>
      </c>
      <c r="S78" s="33"/>
      <c r="T78" s="33" t="e">
        <f t="shared" si="71"/>
        <v>#DIV/0!</v>
      </c>
      <c r="U78" s="33" t="e">
        <f t="shared" si="72"/>
        <v>#DIV/0!</v>
      </c>
      <c r="V78" s="34" t="e">
        <f t="shared" si="3"/>
        <v>#DIV/0!</v>
      </c>
      <c r="W78" s="34" t="e">
        <f t="shared" si="4"/>
        <v>#DIV/0!</v>
      </c>
      <c r="X78" s="5"/>
    </row>
    <row r="79" spans="1:24" ht="22.5" customHeight="1" x14ac:dyDescent="0.3">
      <c r="A79" s="30" t="s">
        <v>37</v>
      </c>
      <c r="B79" s="37" t="s">
        <v>47</v>
      </c>
      <c r="C79" s="32" t="s">
        <v>32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>
        <f t="shared" si="69"/>
        <v>0</v>
      </c>
      <c r="Q79" s="33"/>
      <c r="R79" s="33">
        <f t="shared" si="70"/>
        <v>0</v>
      </c>
      <c r="S79" s="33"/>
      <c r="T79" s="33" t="e">
        <f t="shared" si="71"/>
        <v>#DIV/0!</v>
      </c>
      <c r="U79" s="33" t="e">
        <f t="shared" si="72"/>
        <v>#DIV/0!</v>
      </c>
      <c r="V79" s="34" t="e">
        <f t="shared" si="3"/>
        <v>#DIV/0!</v>
      </c>
      <c r="W79" s="34" t="e">
        <f t="shared" si="4"/>
        <v>#DIV/0!</v>
      </c>
      <c r="X79" s="5"/>
    </row>
    <row r="80" spans="1:24" ht="22.5" customHeight="1" x14ac:dyDescent="0.3">
      <c r="A80" s="30" t="s">
        <v>37</v>
      </c>
      <c r="B80" s="37" t="s">
        <v>47</v>
      </c>
      <c r="C80" s="32" t="s">
        <v>34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>
        <f t="shared" si="69"/>
        <v>0</v>
      </c>
      <c r="Q80" s="33"/>
      <c r="R80" s="33">
        <f t="shared" si="70"/>
        <v>0</v>
      </c>
      <c r="S80" s="33"/>
      <c r="T80" s="33" t="e">
        <f t="shared" si="71"/>
        <v>#DIV/0!</v>
      </c>
      <c r="U80" s="33" t="e">
        <f t="shared" si="72"/>
        <v>#DIV/0!</v>
      </c>
      <c r="V80" s="34" t="e">
        <f t="shared" si="3"/>
        <v>#DIV/0!</v>
      </c>
      <c r="W80" s="34" t="e">
        <f t="shared" si="4"/>
        <v>#DIV/0!</v>
      </c>
      <c r="X80" s="5"/>
    </row>
    <row r="81" spans="1:24" ht="22.5" customHeight="1" x14ac:dyDescent="0.3">
      <c r="A81" s="40" t="s">
        <v>37</v>
      </c>
      <c r="B81" s="25" t="s">
        <v>48</v>
      </c>
      <c r="C81" s="26" t="s">
        <v>28</v>
      </c>
      <c r="D81" s="27">
        <f t="shared" ref="D81:S81" si="73">SUM(D82:D86)</f>
        <v>0</v>
      </c>
      <c r="E81" s="27">
        <f t="shared" si="73"/>
        <v>0</v>
      </c>
      <c r="F81" s="27">
        <f t="shared" si="73"/>
        <v>0</v>
      </c>
      <c r="G81" s="27">
        <f t="shared" si="73"/>
        <v>0</v>
      </c>
      <c r="H81" s="27">
        <f t="shared" si="73"/>
        <v>0</v>
      </c>
      <c r="I81" s="27">
        <f t="shared" si="73"/>
        <v>0</v>
      </c>
      <c r="J81" s="27">
        <f t="shared" si="73"/>
        <v>0</v>
      </c>
      <c r="K81" s="27">
        <f t="shared" si="73"/>
        <v>0</v>
      </c>
      <c r="L81" s="27">
        <f t="shared" si="73"/>
        <v>0</v>
      </c>
      <c r="M81" s="27">
        <f t="shared" si="73"/>
        <v>0</v>
      </c>
      <c r="N81" s="27">
        <f t="shared" si="73"/>
        <v>0</v>
      </c>
      <c r="O81" s="27">
        <f t="shared" si="73"/>
        <v>0</v>
      </c>
      <c r="P81" s="27">
        <f t="shared" si="73"/>
        <v>0</v>
      </c>
      <c r="Q81" s="27">
        <f t="shared" si="73"/>
        <v>0</v>
      </c>
      <c r="R81" s="27">
        <f t="shared" si="73"/>
        <v>0</v>
      </c>
      <c r="S81" s="27">
        <f t="shared" si="73"/>
        <v>0</v>
      </c>
      <c r="T81" s="27" t="e">
        <f t="shared" si="71"/>
        <v>#DIV/0!</v>
      </c>
      <c r="U81" s="27" t="e">
        <f t="shared" si="72"/>
        <v>#DIV/0!</v>
      </c>
      <c r="V81" s="28" t="e">
        <f t="shared" si="3"/>
        <v>#DIV/0!</v>
      </c>
      <c r="W81" s="28" t="e">
        <f t="shared" si="4"/>
        <v>#DIV/0!</v>
      </c>
      <c r="X81" s="41"/>
    </row>
    <row r="82" spans="1:24" ht="22.5" customHeight="1" x14ac:dyDescent="0.3">
      <c r="A82" s="30" t="s">
        <v>37</v>
      </c>
      <c r="B82" s="31" t="s">
        <v>48</v>
      </c>
      <c r="C82" s="32" t="s">
        <v>29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>
        <f t="shared" ref="P82:P86" si="74">SUM(D82:O82)</f>
        <v>0</v>
      </c>
      <c r="Q82" s="33"/>
      <c r="R82" s="33">
        <f t="shared" ref="R82:R86" si="75">Q82+P82</f>
        <v>0</v>
      </c>
      <c r="S82" s="33"/>
      <c r="T82" s="33" t="e">
        <f t="shared" si="71"/>
        <v>#DIV/0!</v>
      </c>
      <c r="U82" s="33" t="e">
        <f t="shared" si="72"/>
        <v>#DIV/0!</v>
      </c>
      <c r="V82" s="34" t="e">
        <f t="shared" si="3"/>
        <v>#DIV/0!</v>
      </c>
      <c r="W82" s="34" t="e">
        <f t="shared" si="4"/>
        <v>#DIV/0!</v>
      </c>
      <c r="X82" s="5"/>
    </row>
    <row r="83" spans="1:24" ht="22.5" customHeight="1" x14ac:dyDescent="0.3">
      <c r="A83" s="30" t="s">
        <v>37</v>
      </c>
      <c r="B83" s="31" t="s">
        <v>48</v>
      </c>
      <c r="C83" s="32" t="s">
        <v>30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>
        <f t="shared" si="74"/>
        <v>0</v>
      </c>
      <c r="Q83" s="33"/>
      <c r="R83" s="33">
        <f t="shared" si="75"/>
        <v>0</v>
      </c>
      <c r="S83" s="33"/>
      <c r="T83" s="33" t="e">
        <f t="shared" si="71"/>
        <v>#DIV/0!</v>
      </c>
      <c r="U83" s="33" t="e">
        <f t="shared" si="72"/>
        <v>#DIV/0!</v>
      </c>
      <c r="V83" s="34" t="e">
        <f t="shared" si="3"/>
        <v>#DIV/0!</v>
      </c>
      <c r="W83" s="34" t="e">
        <f t="shared" si="4"/>
        <v>#DIV/0!</v>
      </c>
      <c r="X83" s="5"/>
    </row>
    <row r="84" spans="1:24" ht="22.5" customHeight="1" x14ac:dyDescent="0.3">
      <c r="A84" s="30" t="s">
        <v>37</v>
      </c>
      <c r="B84" s="31" t="s">
        <v>48</v>
      </c>
      <c r="C84" s="32" t="s">
        <v>31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>
        <f t="shared" si="74"/>
        <v>0</v>
      </c>
      <c r="Q84" s="33"/>
      <c r="R84" s="33">
        <f t="shared" si="75"/>
        <v>0</v>
      </c>
      <c r="S84" s="33"/>
      <c r="T84" s="33" t="e">
        <f t="shared" si="71"/>
        <v>#DIV/0!</v>
      </c>
      <c r="U84" s="33" t="e">
        <f t="shared" si="72"/>
        <v>#DIV/0!</v>
      </c>
      <c r="V84" s="34" t="e">
        <f t="shared" si="3"/>
        <v>#DIV/0!</v>
      </c>
      <c r="W84" s="34" t="e">
        <f t="shared" si="4"/>
        <v>#DIV/0!</v>
      </c>
      <c r="X84" s="5"/>
    </row>
    <row r="85" spans="1:24" ht="22.5" customHeight="1" x14ac:dyDescent="0.3">
      <c r="A85" s="30" t="s">
        <v>37</v>
      </c>
      <c r="B85" s="31" t="s">
        <v>48</v>
      </c>
      <c r="C85" s="32" t="s">
        <v>32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>
        <f t="shared" si="74"/>
        <v>0</v>
      </c>
      <c r="Q85" s="33"/>
      <c r="R85" s="33">
        <f t="shared" si="75"/>
        <v>0</v>
      </c>
      <c r="S85" s="33"/>
      <c r="T85" s="33" t="e">
        <f t="shared" si="71"/>
        <v>#DIV/0!</v>
      </c>
      <c r="U85" s="33" t="e">
        <f t="shared" si="72"/>
        <v>#DIV/0!</v>
      </c>
      <c r="V85" s="34" t="e">
        <f t="shared" si="3"/>
        <v>#DIV/0!</v>
      </c>
      <c r="W85" s="34" t="e">
        <f t="shared" si="4"/>
        <v>#DIV/0!</v>
      </c>
      <c r="X85" s="5"/>
    </row>
    <row r="86" spans="1:24" ht="22.5" customHeight="1" x14ac:dyDescent="0.3">
      <c r="A86" s="30" t="s">
        <v>37</v>
      </c>
      <c r="B86" s="31" t="s">
        <v>48</v>
      </c>
      <c r="C86" s="32" t="s">
        <v>34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>
        <f t="shared" si="74"/>
        <v>0</v>
      </c>
      <c r="Q86" s="33"/>
      <c r="R86" s="33">
        <f t="shared" si="75"/>
        <v>0</v>
      </c>
      <c r="S86" s="33"/>
      <c r="T86" s="33" t="e">
        <f t="shared" si="71"/>
        <v>#DIV/0!</v>
      </c>
      <c r="U86" s="33" t="e">
        <f t="shared" si="72"/>
        <v>#DIV/0!</v>
      </c>
      <c r="V86" s="34" t="e">
        <f t="shared" si="3"/>
        <v>#DIV/0!</v>
      </c>
      <c r="W86" s="34" t="e">
        <f t="shared" si="4"/>
        <v>#DIV/0!</v>
      </c>
      <c r="X86" s="5"/>
    </row>
    <row r="87" spans="1:24" ht="22.5" customHeight="1" x14ac:dyDescent="0.3">
      <c r="A87" s="24" t="s">
        <v>37</v>
      </c>
      <c r="B87" s="36" t="s">
        <v>49</v>
      </c>
      <c r="C87" s="26" t="s">
        <v>39</v>
      </c>
      <c r="D87" s="27">
        <f t="shared" ref="D87:U87" si="76">SUM(D88:D92)</f>
        <v>0</v>
      </c>
      <c r="E87" s="27">
        <f t="shared" si="76"/>
        <v>0</v>
      </c>
      <c r="F87" s="27">
        <f t="shared" si="76"/>
        <v>0</v>
      </c>
      <c r="G87" s="27">
        <f t="shared" si="76"/>
        <v>0</v>
      </c>
      <c r="H87" s="27">
        <f t="shared" si="76"/>
        <v>0</v>
      </c>
      <c r="I87" s="27">
        <f t="shared" si="76"/>
        <v>0</v>
      </c>
      <c r="J87" s="27">
        <f t="shared" si="76"/>
        <v>0</v>
      </c>
      <c r="K87" s="27">
        <f t="shared" si="76"/>
        <v>0</v>
      </c>
      <c r="L87" s="27">
        <f t="shared" si="76"/>
        <v>0</v>
      </c>
      <c r="M87" s="27">
        <f t="shared" si="76"/>
        <v>0</v>
      </c>
      <c r="N87" s="27">
        <f t="shared" si="76"/>
        <v>0</v>
      </c>
      <c r="O87" s="27">
        <f t="shared" si="76"/>
        <v>0</v>
      </c>
      <c r="P87" s="27">
        <f t="shared" si="76"/>
        <v>0</v>
      </c>
      <c r="Q87" s="27">
        <f t="shared" si="76"/>
        <v>0</v>
      </c>
      <c r="R87" s="27">
        <f t="shared" si="76"/>
        <v>0</v>
      </c>
      <c r="S87" s="27">
        <f t="shared" si="76"/>
        <v>0</v>
      </c>
      <c r="T87" s="27" t="e">
        <f t="shared" si="76"/>
        <v>#DIV/0!</v>
      </c>
      <c r="U87" s="27" t="e">
        <f t="shared" si="76"/>
        <v>#DIV/0!</v>
      </c>
      <c r="V87" s="28" t="e">
        <f t="shared" si="3"/>
        <v>#DIV/0!</v>
      </c>
      <c r="W87" s="28" t="e">
        <f t="shared" si="4"/>
        <v>#DIV/0!</v>
      </c>
      <c r="X87" s="29"/>
    </row>
    <row r="88" spans="1:24" ht="22.5" customHeight="1" x14ac:dyDescent="0.3">
      <c r="A88" s="30" t="s">
        <v>37</v>
      </c>
      <c r="B88" s="37" t="s">
        <v>49</v>
      </c>
      <c r="C88" s="32" t="s">
        <v>29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>
        <f t="shared" ref="P88:P92" si="77">SUM(D88:O88)</f>
        <v>0</v>
      </c>
      <c r="Q88" s="33"/>
      <c r="R88" s="33">
        <f t="shared" ref="R88:R92" si="78">Q88+P88</f>
        <v>0</v>
      </c>
      <c r="S88" s="33"/>
      <c r="T88" s="33" t="e">
        <f t="shared" ref="T88:T98" si="79">P88/S88/12</f>
        <v>#DIV/0!</v>
      </c>
      <c r="U88" s="33" t="e">
        <f t="shared" ref="U88:U98" si="80">D88/S88/12</f>
        <v>#DIV/0!</v>
      </c>
      <c r="V88" s="34" t="e">
        <f t="shared" si="3"/>
        <v>#DIV/0!</v>
      </c>
      <c r="W88" s="34" t="e">
        <f t="shared" si="4"/>
        <v>#DIV/0!</v>
      </c>
      <c r="X88" s="5"/>
    </row>
    <row r="89" spans="1:24" ht="22.5" customHeight="1" x14ac:dyDescent="0.3">
      <c r="A89" s="30" t="s">
        <v>37</v>
      </c>
      <c r="B89" s="37" t="s">
        <v>49</v>
      </c>
      <c r="C89" s="32" t="s">
        <v>30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>
        <f t="shared" si="77"/>
        <v>0</v>
      </c>
      <c r="Q89" s="33"/>
      <c r="R89" s="33">
        <f t="shared" si="78"/>
        <v>0</v>
      </c>
      <c r="S89" s="33"/>
      <c r="T89" s="33" t="e">
        <f t="shared" si="79"/>
        <v>#DIV/0!</v>
      </c>
      <c r="U89" s="33" t="e">
        <f t="shared" si="80"/>
        <v>#DIV/0!</v>
      </c>
      <c r="V89" s="34" t="e">
        <f t="shared" si="3"/>
        <v>#DIV/0!</v>
      </c>
      <c r="W89" s="34" t="e">
        <f t="shared" si="4"/>
        <v>#DIV/0!</v>
      </c>
      <c r="X89" s="5"/>
    </row>
    <row r="90" spans="1:24" ht="22.5" customHeight="1" x14ac:dyDescent="0.3">
      <c r="A90" s="30" t="s">
        <v>37</v>
      </c>
      <c r="B90" s="37" t="s">
        <v>49</v>
      </c>
      <c r="C90" s="32" t="s">
        <v>31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>
        <f t="shared" si="77"/>
        <v>0</v>
      </c>
      <c r="Q90" s="33"/>
      <c r="R90" s="33">
        <f t="shared" si="78"/>
        <v>0</v>
      </c>
      <c r="S90" s="33"/>
      <c r="T90" s="33" t="e">
        <f t="shared" si="79"/>
        <v>#DIV/0!</v>
      </c>
      <c r="U90" s="33" t="e">
        <f t="shared" si="80"/>
        <v>#DIV/0!</v>
      </c>
      <c r="V90" s="34" t="e">
        <f t="shared" si="3"/>
        <v>#DIV/0!</v>
      </c>
      <c r="W90" s="34" t="e">
        <f t="shared" si="4"/>
        <v>#DIV/0!</v>
      </c>
      <c r="X90" s="5"/>
    </row>
    <row r="91" spans="1:24" ht="22.5" customHeight="1" x14ac:dyDescent="0.3">
      <c r="A91" s="30" t="s">
        <v>37</v>
      </c>
      <c r="B91" s="37" t="s">
        <v>49</v>
      </c>
      <c r="C91" s="32" t="s">
        <v>32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>
        <f t="shared" si="77"/>
        <v>0</v>
      </c>
      <c r="Q91" s="33"/>
      <c r="R91" s="33">
        <f t="shared" si="78"/>
        <v>0</v>
      </c>
      <c r="S91" s="33"/>
      <c r="T91" s="33" t="e">
        <f t="shared" si="79"/>
        <v>#DIV/0!</v>
      </c>
      <c r="U91" s="33" t="e">
        <f t="shared" si="80"/>
        <v>#DIV/0!</v>
      </c>
      <c r="V91" s="34" t="e">
        <f t="shared" si="3"/>
        <v>#DIV/0!</v>
      </c>
      <c r="W91" s="34" t="e">
        <f t="shared" si="4"/>
        <v>#DIV/0!</v>
      </c>
      <c r="X91" s="5"/>
    </row>
    <row r="92" spans="1:24" ht="22.5" customHeight="1" x14ac:dyDescent="0.3">
      <c r="A92" s="30" t="s">
        <v>37</v>
      </c>
      <c r="B92" s="37" t="s">
        <v>49</v>
      </c>
      <c r="C92" s="32" t="s">
        <v>34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>
        <f t="shared" si="77"/>
        <v>0</v>
      </c>
      <c r="Q92" s="33"/>
      <c r="R92" s="33">
        <f t="shared" si="78"/>
        <v>0</v>
      </c>
      <c r="S92" s="33"/>
      <c r="T92" s="33" t="e">
        <f t="shared" si="79"/>
        <v>#DIV/0!</v>
      </c>
      <c r="U92" s="33" t="e">
        <f t="shared" si="80"/>
        <v>#DIV/0!</v>
      </c>
      <c r="V92" s="34" t="e">
        <f t="shared" si="3"/>
        <v>#DIV/0!</v>
      </c>
      <c r="W92" s="34" t="e">
        <f t="shared" si="4"/>
        <v>#DIV/0!</v>
      </c>
      <c r="X92" s="5"/>
    </row>
    <row r="93" spans="1:24" ht="22.5" customHeight="1" x14ac:dyDescent="0.3">
      <c r="A93" s="24" t="s">
        <v>37</v>
      </c>
      <c r="B93" s="25" t="s">
        <v>50</v>
      </c>
      <c r="C93" s="26" t="s">
        <v>28</v>
      </c>
      <c r="D93" s="27">
        <f t="shared" ref="D93:S93" si="81">SUM(D94:D98)</f>
        <v>0</v>
      </c>
      <c r="E93" s="27">
        <f t="shared" si="81"/>
        <v>0</v>
      </c>
      <c r="F93" s="27">
        <f t="shared" si="81"/>
        <v>0</v>
      </c>
      <c r="G93" s="27">
        <f t="shared" si="81"/>
        <v>0</v>
      </c>
      <c r="H93" s="27">
        <f t="shared" si="81"/>
        <v>0</v>
      </c>
      <c r="I93" s="27">
        <f t="shared" si="81"/>
        <v>0</v>
      </c>
      <c r="J93" s="27">
        <f t="shared" si="81"/>
        <v>0</v>
      </c>
      <c r="K93" s="27">
        <f t="shared" si="81"/>
        <v>0</v>
      </c>
      <c r="L93" s="27">
        <f t="shared" si="81"/>
        <v>0</v>
      </c>
      <c r="M93" s="27">
        <f t="shared" si="81"/>
        <v>0</v>
      </c>
      <c r="N93" s="27">
        <f t="shared" si="81"/>
        <v>0</v>
      </c>
      <c r="O93" s="27">
        <f t="shared" si="81"/>
        <v>0</v>
      </c>
      <c r="P93" s="27">
        <f t="shared" si="81"/>
        <v>0</v>
      </c>
      <c r="Q93" s="27">
        <f t="shared" si="81"/>
        <v>0</v>
      </c>
      <c r="R93" s="27">
        <f t="shared" si="81"/>
        <v>0</v>
      </c>
      <c r="S93" s="27">
        <f t="shared" si="81"/>
        <v>0</v>
      </c>
      <c r="T93" s="27" t="e">
        <f t="shared" si="79"/>
        <v>#DIV/0!</v>
      </c>
      <c r="U93" s="27" t="e">
        <f t="shared" si="80"/>
        <v>#DIV/0!</v>
      </c>
      <c r="V93" s="28" t="e">
        <f t="shared" si="3"/>
        <v>#DIV/0!</v>
      </c>
      <c r="W93" s="28" t="e">
        <f t="shared" si="4"/>
        <v>#DIV/0!</v>
      </c>
      <c r="X93" s="29"/>
    </row>
    <row r="94" spans="1:24" ht="22.5" customHeight="1" x14ac:dyDescent="0.3">
      <c r="A94" s="30" t="s">
        <v>37</v>
      </c>
      <c r="B94" s="31" t="s">
        <v>51</v>
      </c>
      <c r="C94" s="32" t="s">
        <v>29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>
        <f t="shared" ref="P94:P98" si="82">SUM(D94:O94)</f>
        <v>0</v>
      </c>
      <c r="Q94" s="33"/>
      <c r="R94" s="33">
        <f t="shared" ref="R94:R98" si="83">Q94+P94</f>
        <v>0</v>
      </c>
      <c r="S94" s="33"/>
      <c r="T94" s="33" t="e">
        <f t="shared" si="79"/>
        <v>#DIV/0!</v>
      </c>
      <c r="U94" s="33" t="e">
        <f t="shared" si="80"/>
        <v>#DIV/0!</v>
      </c>
      <c r="V94" s="34" t="e">
        <f t="shared" si="3"/>
        <v>#DIV/0!</v>
      </c>
      <c r="W94" s="34" t="e">
        <f t="shared" si="4"/>
        <v>#DIV/0!</v>
      </c>
      <c r="X94" s="5"/>
    </row>
    <row r="95" spans="1:24" ht="22.5" customHeight="1" x14ac:dyDescent="0.3">
      <c r="A95" s="30" t="s">
        <v>37</v>
      </c>
      <c r="B95" s="31" t="s">
        <v>51</v>
      </c>
      <c r="C95" s="32" t="s">
        <v>30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>
        <f t="shared" si="82"/>
        <v>0</v>
      </c>
      <c r="Q95" s="33"/>
      <c r="R95" s="33">
        <f t="shared" si="83"/>
        <v>0</v>
      </c>
      <c r="S95" s="33"/>
      <c r="T95" s="33" t="e">
        <f t="shared" si="79"/>
        <v>#DIV/0!</v>
      </c>
      <c r="U95" s="33" t="e">
        <f t="shared" si="80"/>
        <v>#DIV/0!</v>
      </c>
      <c r="V95" s="34" t="e">
        <f t="shared" si="3"/>
        <v>#DIV/0!</v>
      </c>
      <c r="W95" s="34" t="e">
        <f t="shared" si="4"/>
        <v>#DIV/0!</v>
      </c>
      <c r="X95" s="5"/>
    </row>
    <row r="96" spans="1:24" ht="22.5" customHeight="1" x14ac:dyDescent="0.3">
      <c r="A96" s="30" t="s">
        <v>37</v>
      </c>
      <c r="B96" s="31" t="s">
        <v>51</v>
      </c>
      <c r="C96" s="32" t="s">
        <v>31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>
        <f t="shared" si="82"/>
        <v>0</v>
      </c>
      <c r="Q96" s="33"/>
      <c r="R96" s="33">
        <f t="shared" si="83"/>
        <v>0</v>
      </c>
      <c r="S96" s="33"/>
      <c r="T96" s="33" t="e">
        <f t="shared" si="79"/>
        <v>#DIV/0!</v>
      </c>
      <c r="U96" s="33" t="e">
        <f t="shared" si="80"/>
        <v>#DIV/0!</v>
      </c>
      <c r="V96" s="34" t="e">
        <f t="shared" si="3"/>
        <v>#DIV/0!</v>
      </c>
      <c r="W96" s="34" t="e">
        <f t="shared" si="4"/>
        <v>#DIV/0!</v>
      </c>
      <c r="X96" s="5"/>
    </row>
    <row r="97" spans="1:24" ht="22.5" customHeight="1" x14ac:dyDescent="0.3">
      <c r="A97" s="30" t="s">
        <v>37</v>
      </c>
      <c r="B97" s="31" t="s">
        <v>51</v>
      </c>
      <c r="C97" s="32" t="s">
        <v>32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>
        <f t="shared" si="82"/>
        <v>0</v>
      </c>
      <c r="Q97" s="33"/>
      <c r="R97" s="33">
        <f t="shared" si="83"/>
        <v>0</v>
      </c>
      <c r="S97" s="33"/>
      <c r="T97" s="33" t="e">
        <f t="shared" si="79"/>
        <v>#DIV/0!</v>
      </c>
      <c r="U97" s="33" t="e">
        <f t="shared" si="80"/>
        <v>#DIV/0!</v>
      </c>
      <c r="V97" s="34" t="e">
        <f t="shared" si="3"/>
        <v>#DIV/0!</v>
      </c>
      <c r="W97" s="34" t="e">
        <f t="shared" si="4"/>
        <v>#DIV/0!</v>
      </c>
      <c r="X97" s="5"/>
    </row>
    <row r="98" spans="1:24" ht="22.5" customHeight="1" x14ac:dyDescent="0.3">
      <c r="A98" s="30" t="s">
        <v>37</v>
      </c>
      <c r="B98" s="31" t="s">
        <v>51</v>
      </c>
      <c r="C98" s="32" t="s">
        <v>34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>
        <f t="shared" si="82"/>
        <v>0</v>
      </c>
      <c r="Q98" s="33"/>
      <c r="R98" s="33">
        <f t="shared" si="83"/>
        <v>0</v>
      </c>
      <c r="S98" s="33"/>
      <c r="T98" s="33" t="e">
        <f t="shared" si="79"/>
        <v>#DIV/0!</v>
      </c>
      <c r="U98" s="33" t="e">
        <f t="shared" si="80"/>
        <v>#DIV/0!</v>
      </c>
      <c r="V98" s="34" t="e">
        <f t="shared" si="3"/>
        <v>#DIV/0!</v>
      </c>
      <c r="W98" s="34" t="e">
        <f t="shared" si="4"/>
        <v>#DIV/0!</v>
      </c>
      <c r="X98" s="5"/>
    </row>
    <row r="99" spans="1:24" ht="22.5" customHeight="1" x14ac:dyDescent="0.3">
      <c r="A99" s="24" t="s">
        <v>37</v>
      </c>
      <c r="B99" s="42" t="s">
        <v>52</v>
      </c>
      <c r="C99" s="26" t="s">
        <v>39</v>
      </c>
      <c r="D99" s="27">
        <f t="shared" ref="D99:U99" si="84">SUM(D100:D104)</f>
        <v>0</v>
      </c>
      <c r="E99" s="27">
        <f t="shared" si="84"/>
        <v>0</v>
      </c>
      <c r="F99" s="27">
        <f t="shared" si="84"/>
        <v>0</v>
      </c>
      <c r="G99" s="27">
        <f t="shared" si="84"/>
        <v>0</v>
      </c>
      <c r="H99" s="27">
        <f t="shared" si="84"/>
        <v>0</v>
      </c>
      <c r="I99" s="27">
        <f t="shared" si="84"/>
        <v>0</v>
      </c>
      <c r="J99" s="27">
        <f t="shared" si="84"/>
        <v>0</v>
      </c>
      <c r="K99" s="27">
        <f t="shared" si="84"/>
        <v>0</v>
      </c>
      <c r="L99" s="27">
        <f t="shared" si="84"/>
        <v>0</v>
      </c>
      <c r="M99" s="27">
        <f t="shared" si="84"/>
        <v>0</v>
      </c>
      <c r="N99" s="27">
        <f t="shared" si="84"/>
        <v>0</v>
      </c>
      <c r="O99" s="27">
        <f t="shared" si="84"/>
        <v>0</v>
      </c>
      <c r="P99" s="27">
        <f t="shared" si="84"/>
        <v>0</v>
      </c>
      <c r="Q99" s="27">
        <f t="shared" si="84"/>
        <v>0</v>
      </c>
      <c r="R99" s="27">
        <f t="shared" si="84"/>
        <v>0</v>
      </c>
      <c r="S99" s="27">
        <f t="shared" si="84"/>
        <v>0</v>
      </c>
      <c r="T99" s="27" t="e">
        <f t="shared" si="84"/>
        <v>#DIV/0!</v>
      </c>
      <c r="U99" s="27" t="e">
        <f t="shared" si="84"/>
        <v>#DIV/0!</v>
      </c>
      <c r="V99" s="28" t="e">
        <f t="shared" si="3"/>
        <v>#DIV/0!</v>
      </c>
      <c r="W99" s="28" t="e">
        <f t="shared" si="4"/>
        <v>#DIV/0!</v>
      </c>
      <c r="X99" s="29"/>
    </row>
    <row r="100" spans="1:24" ht="22.5" customHeight="1" x14ac:dyDescent="0.3">
      <c r="A100" s="30" t="s">
        <v>37</v>
      </c>
      <c r="B100" s="43" t="s">
        <v>52</v>
      </c>
      <c r="C100" s="32" t="s">
        <v>29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>
        <f t="shared" ref="P100:P104" si="85">SUM(D100:O100)</f>
        <v>0</v>
      </c>
      <c r="Q100" s="33"/>
      <c r="R100" s="33">
        <f t="shared" ref="R100:R104" si="86">Q100+P100</f>
        <v>0</v>
      </c>
      <c r="S100" s="33"/>
      <c r="T100" s="33" t="e">
        <f t="shared" ref="T100:T116" si="87">P100/S100/12</f>
        <v>#DIV/0!</v>
      </c>
      <c r="U100" s="33" t="e">
        <f t="shared" ref="U100:U116" si="88">D100/S100/12</f>
        <v>#DIV/0!</v>
      </c>
      <c r="V100" s="34" t="e">
        <f t="shared" si="3"/>
        <v>#DIV/0!</v>
      </c>
      <c r="W100" s="34" t="e">
        <f t="shared" si="4"/>
        <v>#DIV/0!</v>
      </c>
      <c r="X100" s="5"/>
    </row>
    <row r="101" spans="1:24" ht="22.5" customHeight="1" x14ac:dyDescent="0.3">
      <c r="A101" s="30" t="s">
        <v>37</v>
      </c>
      <c r="B101" s="43" t="s">
        <v>52</v>
      </c>
      <c r="C101" s="32" t="s">
        <v>30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>
        <f t="shared" si="85"/>
        <v>0</v>
      </c>
      <c r="Q101" s="33"/>
      <c r="R101" s="33">
        <f t="shared" si="86"/>
        <v>0</v>
      </c>
      <c r="S101" s="33"/>
      <c r="T101" s="33" t="e">
        <f t="shared" si="87"/>
        <v>#DIV/0!</v>
      </c>
      <c r="U101" s="33" t="e">
        <f t="shared" si="88"/>
        <v>#DIV/0!</v>
      </c>
      <c r="V101" s="34" t="e">
        <f t="shared" si="3"/>
        <v>#DIV/0!</v>
      </c>
      <c r="W101" s="34" t="e">
        <f t="shared" si="4"/>
        <v>#DIV/0!</v>
      </c>
      <c r="X101" s="5"/>
    </row>
    <row r="102" spans="1:24" ht="22.5" customHeight="1" x14ac:dyDescent="0.3">
      <c r="A102" s="30" t="s">
        <v>37</v>
      </c>
      <c r="B102" s="43" t="s">
        <v>52</v>
      </c>
      <c r="C102" s="32" t="s">
        <v>31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>
        <f t="shared" si="85"/>
        <v>0</v>
      </c>
      <c r="Q102" s="33"/>
      <c r="R102" s="33">
        <f t="shared" si="86"/>
        <v>0</v>
      </c>
      <c r="S102" s="33"/>
      <c r="T102" s="33" t="e">
        <f t="shared" si="87"/>
        <v>#DIV/0!</v>
      </c>
      <c r="U102" s="33" t="e">
        <f t="shared" si="88"/>
        <v>#DIV/0!</v>
      </c>
      <c r="V102" s="34" t="e">
        <f t="shared" si="3"/>
        <v>#DIV/0!</v>
      </c>
      <c r="W102" s="34" t="e">
        <f t="shared" si="4"/>
        <v>#DIV/0!</v>
      </c>
      <c r="X102" s="5"/>
    </row>
    <row r="103" spans="1:24" ht="22.5" customHeight="1" x14ac:dyDescent="0.3">
      <c r="A103" s="30" t="s">
        <v>37</v>
      </c>
      <c r="B103" s="43" t="s">
        <v>52</v>
      </c>
      <c r="C103" s="32" t="s">
        <v>32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>
        <f t="shared" si="85"/>
        <v>0</v>
      </c>
      <c r="Q103" s="33"/>
      <c r="R103" s="33">
        <f t="shared" si="86"/>
        <v>0</v>
      </c>
      <c r="S103" s="33"/>
      <c r="T103" s="33" t="e">
        <f t="shared" si="87"/>
        <v>#DIV/0!</v>
      </c>
      <c r="U103" s="33" t="e">
        <f t="shared" si="88"/>
        <v>#DIV/0!</v>
      </c>
      <c r="V103" s="34" t="e">
        <f t="shared" si="3"/>
        <v>#DIV/0!</v>
      </c>
      <c r="W103" s="34" t="e">
        <f t="shared" si="4"/>
        <v>#DIV/0!</v>
      </c>
      <c r="X103" s="5"/>
    </row>
    <row r="104" spans="1:24" ht="22.5" customHeight="1" x14ac:dyDescent="0.3">
      <c r="A104" s="30" t="s">
        <v>37</v>
      </c>
      <c r="B104" s="43" t="s">
        <v>52</v>
      </c>
      <c r="C104" s="32" t="s">
        <v>34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>
        <f t="shared" si="85"/>
        <v>0</v>
      </c>
      <c r="Q104" s="33"/>
      <c r="R104" s="33">
        <f t="shared" si="86"/>
        <v>0</v>
      </c>
      <c r="S104" s="33"/>
      <c r="T104" s="33" t="e">
        <f t="shared" si="87"/>
        <v>#DIV/0!</v>
      </c>
      <c r="U104" s="33" t="e">
        <f t="shared" si="88"/>
        <v>#DIV/0!</v>
      </c>
      <c r="V104" s="34" t="e">
        <f t="shared" si="3"/>
        <v>#DIV/0!</v>
      </c>
      <c r="W104" s="34" t="e">
        <f t="shared" si="4"/>
        <v>#DIV/0!</v>
      </c>
      <c r="X104" s="5"/>
    </row>
    <row r="105" spans="1:24" ht="18.75" customHeight="1" x14ac:dyDescent="0.3">
      <c r="A105" s="44" t="s">
        <v>53</v>
      </c>
      <c r="B105" s="45" t="s">
        <v>54</v>
      </c>
      <c r="C105" s="46" t="s">
        <v>39</v>
      </c>
      <c r="D105" s="47">
        <f t="shared" ref="D105:S105" si="89">SUM(D106:D111)</f>
        <v>0</v>
      </c>
      <c r="E105" s="47">
        <f t="shared" si="89"/>
        <v>0</v>
      </c>
      <c r="F105" s="47">
        <f t="shared" si="89"/>
        <v>0</v>
      </c>
      <c r="G105" s="47">
        <f t="shared" si="89"/>
        <v>0</v>
      </c>
      <c r="H105" s="47">
        <f t="shared" si="89"/>
        <v>0</v>
      </c>
      <c r="I105" s="47">
        <f t="shared" si="89"/>
        <v>0</v>
      </c>
      <c r="J105" s="47">
        <f t="shared" si="89"/>
        <v>0</v>
      </c>
      <c r="K105" s="47">
        <f t="shared" si="89"/>
        <v>0</v>
      </c>
      <c r="L105" s="47">
        <f t="shared" si="89"/>
        <v>0</v>
      </c>
      <c r="M105" s="47">
        <f t="shared" si="89"/>
        <v>0</v>
      </c>
      <c r="N105" s="47">
        <f t="shared" si="89"/>
        <v>0</v>
      </c>
      <c r="O105" s="47">
        <f t="shared" si="89"/>
        <v>0</v>
      </c>
      <c r="P105" s="47">
        <f t="shared" si="89"/>
        <v>0</v>
      </c>
      <c r="Q105" s="47">
        <f t="shared" si="89"/>
        <v>0</v>
      </c>
      <c r="R105" s="47">
        <f t="shared" si="89"/>
        <v>0</v>
      </c>
      <c r="S105" s="47">
        <f t="shared" si="89"/>
        <v>0</v>
      </c>
      <c r="T105" s="47" t="e">
        <f t="shared" si="87"/>
        <v>#DIV/0!</v>
      </c>
      <c r="U105" s="47" t="e">
        <f t="shared" si="88"/>
        <v>#DIV/0!</v>
      </c>
      <c r="V105" s="48" t="e">
        <f t="shared" si="3"/>
        <v>#DIV/0!</v>
      </c>
      <c r="W105" s="48" t="e">
        <f t="shared" si="4"/>
        <v>#DIV/0!</v>
      </c>
      <c r="X105" s="49"/>
    </row>
    <row r="106" spans="1:24" ht="18.75" customHeight="1" x14ac:dyDescent="0.3">
      <c r="A106" s="50" t="s">
        <v>53</v>
      </c>
      <c r="B106" s="45"/>
      <c r="C106" s="51" t="s">
        <v>29</v>
      </c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>
        <f t="shared" ref="P106:P115" si="90">SUM(D106:O106)</f>
        <v>0</v>
      </c>
      <c r="Q106" s="52"/>
      <c r="R106" s="52">
        <f t="shared" ref="R106:R115" si="91">Q106+P106</f>
        <v>0</v>
      </c>
      <c r="S106" s="52"/>
      <c r="T106" s="52" t="e">
        <f t="shared" si="87"/>
        <v>#DIV/0!</v>
      </c>
      <c r="U106" s="52" t="e">
        <f t="shared" si="88"/>
        <v>#DIV/0!</v>
      </c>
      <c r="V106" s="48" t="e">
        <f t="shared" si="3"/>
        <v>#DIV/0!</v>
      </c>
      <c r="W106" s="48" t="e">
        <f t="shared" si="4"/>
        <v>#DIV/0!</v>
      </c>
      <c r="X106" s="53"/>
    </row>
    <row r="107" spans="1:24" ht="18.75" customHeight="1" x14ac:dyDescent="0.3">
      <c r="A107" s="50" t="s">
        <v>53</v>
      </c>
      <c r="B107" s="45"/>
      <c r="C107" s="51" t="s">
        <v>30</v>
      </c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>
        <f t="shared" si="90"/>
        <v>0</v>
      </c>
      <c r="Q107" s="52"/>
      <c r="R107" s="52">
        <f t="shared" si="91"/>
        <v>0</v>
      </c>
      <c r="S107" s="52"/>
      <c r="T107" s="52" t="e">
        <f t="shared" si="87"/>
        <v>#DIV/0!</v>
      </c>
      <c r="U107" s="52" t="e">
        <f t="shared" si="88"/>
        <v>#DIV/0!</v>
      </c>
      <c r="V107" s="48" t="e">
        <f t="shared" si="3"/>
        <v>#DIV/0!</v>
      </c>
      <c r="W107" s="48" t="e">
        <f t="shared" si="4"/>
        <v>#DIV/0!</v>
      </c>
      <c r="X107" s="53"/>
    </row>
    <row r="108" spans="1:24" ht="18.75" customHeight="1" x14ac:dyDescent="0.3">
      <c r="A108" s="50" t="s">
        <v>53</v>
      </c>
      <c r="B108" s="45"/>
      <c r="C108" s="51" t="s">
        <v>31</v>
      </c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>
        <f t="shared" si="90"/>
        <v>0</v>
      </c>
      <c r="Q108" s="52"/>
      <c r="R108" s="52">
        <f t="shared" si="91"/>
        <v>0</v>
      </c>
      <c r="S108" s="52"/>
      <c r="T108" s="52" t="e">
        <f t="shared" si="87"/>
        <v>#DIV/0!</v>
      </c>
      <c r="U108" s="52" t="e">
        <f t="shared" si="88"/>
        <v>#DIV/0!</v>
      </c>
      <c r="V108" s="48" t="e">
        <f t="shared" si="3"/>
        <v>#DIV/0!</v>
      </c>
      <c r="W108" s="48" t="e">
        <f t="shared" si="4"/>
        <v>#DIV/0!</v>
      </c>
      <c r="X108" s="53"/>
    </row>
    <row r="109" spans="1:24" ht="18.75" customHeight="1" x14ac:dyDescent="0.3">
      <c r="A109" s="50" t="s">
        <v>53</v>
      </c>
      <c r="B109" s="45"/>
      <c r="C109" s="51" t="s">
        <v>55</v>
      </c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>
        <f t="shared" si="90"/>
        <v>0</v>
      </c>
      <c r="Q109" s="52"/>
      <c r="R109" s="52">
        <f t="shared" si="91"/>
        <v>0</v>
      </c>
      <c r="S109" s="52"/>
      <c r="T109" s="52" t="e">
        <f t="shared" si="87"/>
        <v>#DIV/0!</v>
      </c>
      <c r="U109" s="52" t="e">
        <f t="shared" si="88"/>
        <v>#DIV/0!</v>
      </c>
      <c r="V109" s="48" t="e">
        <f t="shared" si="3"/>
        <v>#DIV/0!</v>
      </c>
      <c r="W109" s="48" t="e">
        <f t="shared" si="4"/>
        <v>#DIV/0!</v>
      </c>
      <c r="X109" s="53"/>
    </row>
    <row r="110" spans="1:24" ht="18.75" customHeight="1" x14ac:dyDescent="0.3">
      <c r="A110" s="50" t="s">
        <v>53</v>
      </c>
      <c r="B110" s="45"/>
      <c r="C110" s="51" t="s">
        <v>33</v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>
        <f t="shared" si="90"/>
        <v>0</v>
      </c>
      <c r="Q110" s="52"/>
      <c r="R110" s="52">
        <f t="shared" si="91"/>
        <v>0</v>
      </c>
      <c r="S110" s="52"/>
      <c r="T110" s="52" t="e">
        <f t="shared" si="87"/>
        <v>#DIV/0!</v>
      </c>
      <c r="U110" s="52" t="e">
        <f t="shared" si="88"/>
        <v>#DIV/0!</v>
      </c>
      <c r="V110" s="48" t="e">
        <f t="shared" si="3"/>
        <v>#DIV/0!</v>
      </c>
      <c r="W110" s="48" t="e">
        <f t="shared" si="4"/>
        <v>#DIV/0!</v>
      </c>
      <c r="X110" s="53"/>
    </row>
    <row r="111" spans="1:24" ht="18.75" customHeight="1" x14ac:dyDescent="0.3">
      <c r="A111" s="50" t="s">
        <v>53</v>
      </c>
      <c r="B111" s="45"/>
      <c r="C111" s="51" t="s">
        <v>34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>
        <f t="shared" si="90"/>
        <v>0</v>
      </c>
      <c r="Q111" s="52"/>
      <c r="R111" s="52">
        <f t="shared" si="91"/>
        <v>0</v>
      </c>
      <c r="S111" s="52"/>
      <c r="T111" s="52" t="e">
        <f t="shared" si="87"/>
        <v>#DIV/0!</v>
      </c>
      <c r="U111" s="52" t="e">
        <f t="shared" si="88"/>
        <v>#DIV/0!</v>
      </c>
      <c r="V111" s="48" t="e">
        <f t="shared" si="3"/>
        <v>#DIV/0!</v>
      </c>
      <c r="W111" s="48" t="e">
        <f t="shared" si="4"/>
        <v>#DIV/0!</v>
      </c>
      <c r="X111" s="53"/>
    </row>
    <row r="112" spans="1:24" ht="93.75" customHeight="1" x14ac:dyDescent="0.3">
      <c r="A112" s="54" t="s">
        <v>56</v>
      </c>
      <c r="B112" s="55" t="s">
        <v>57</v>
      </c>
      <c r="C112" s="56" t="s">
        <v>28</v>
      </c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>
        <f t="shared" si="90"/>
        <v>0</v>
      </c>
      <c r="Q112" s="57"/>
      <c r="R112" s="57">
        <f t="shared" si="91"/>
        <v>0</v>
      </c>
      <c r="S112" s="57"/>
      <c r="T112" s="57" t="e">
        <f t="shared" si="87"/>
        <v>#DIV/0!</v>
      </c>
      <c r="U112" s="57" t="e">
        <f t="shared" si="88"/>
        <v>#DIV/0!</v>
      </c>
      <c r="V112" s="34" t="e">
        <f t="shared" si="3"/>
        <v>#DIV/0!</v>
      </c>
      <c r="W112" s="34" t="e">
        <f t="shared" si="4"/>
        <v>#DIV/0!</v>
      </c>
      <c r="X112" s="12"/>
    </row>
    <row r="113" spans="1:24" ht="37.5" customHeight="1" x14ac:dyDescent="0.3">
      <c r="A113" s="58" t="s">
        <v>58</v>
      </c>
      <c r="B113" s="59" t="s">
        <v>59</v>
      </c>
      <c r="C113" s="56" t="s">
        <v>28</v>
      </c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>
        <f t="shared" si="90"/>
        <v>0</v>
      </c>
      <c r="Q113" s="57"/>
      <c r="R113" s="57">
        <f t="shared" si="91"/>
        <v>0</v>
      </c>
      <c r="S113" s="57"/>
      <c r="T113" s="57" t="e">
        <f t="shared" si="87"/>
        <v>#DIV/0!</v>
      </c>
      <c r="U113" s="57" t="e">
        <f t="shared" si="88"/>
        <v>#DIV/0!</v>
      </c>
      <c r="V113" s="34" t="e">
        <f t="shared" si="3"/>
        <v>#DIV/0!</v>
      </c>
      <c r="W113" s="34" t="e">
        <f t="shared" si="4"/>
        <v>#DIV/0!</v>
      </c>
      <c r="X113" s="12"/>
    </row>
    <row r="114" spans="1:24" ht="37.5" customHeight="1" x14ac:dyDescent="0.3">
      <c r="A114" s="58" t="s">
        <v>60</v>
      </c>
      <c r="B114" s="59" t="s">
        <v>61</v>
      </c>
      <c r="C114" s="56" t="s">
        <v>28</v>
      </c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>
        <f t="shared" si="90"/>
        <v>0</v>
      </c>
      <c r="Q114" s="57"/>
      <c r="R114" s="57">
        <f t="shared" si="91"/>
        <v>0</v>
      </c>
      <c r="S114" s="57"/>
      <c r="T114" s="57" t="e">
        <f t="shared" si="87"/>
        <v>#DIV/0!</v>
      </c>
      <c r="U114" s="57" t="e">
        <f t="shared" si="88"/>
        <v>#DIV/0!</v>
      </c>
      <c r="V114" s="34" t="e">
        <f t="shared" si="3"/>
        <v>#DIV/0!</v>
      </c>
      <c r="W114" s="34" t="e">
        <f t="shared" si="4"/>
        <v>#DIV/0!</v>
      </c>
      <c r="X114" s="12"/>
    </row>
    <row r="115" spans="1:24" ht="56.25" customHeight="1" x14ac:dyDescent="0.3">
      <c r="A115" s="60" t="s">
        <v>62</v>
      </c>
      <c r="B115" s="59" t="s">
        <v>63</v>
      </c>
      <c r="C115" s="56" t="s">
        <v>28</v>
      </c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>
        <f t="shared" si="90"/>
        <v>0</v>
      </c>
      <c r="Q115" s="57"/>
      <c r="R115" s="57">
        <f t="shared" si="91"/>
        <v>0</v>
      </c>
      <c r="S115" s="57"/>
      <c r="T115" s="57" t="e">
        <f t="shared" si="87"/>
        <v>#DIV/0!</v>
      </c>
      <c r="U115" s="57" t="e">
        <f t="shared" si="88"/>
        <v>#DIV/0!</v>
      </c>
      <c r="V115" s="34" t="e">
        <f t="shared" si="3"/>
        <v>#DIV/0!</v>
      </c>
      <c r="W115" s="34" t="e">
        <f t="shared" si="4"/>
        <v>#DIV/0!</v>
      </c>
      <c r="X115" s="12"/>
    </row>
    <row r="116" spans="1:24" ht="18.75" customHeight="1" x14ac:dyDescent="0.3">
      <c r="A116" s="61"/>
      <c r="B116" s="62" t="s">
        <v>64</v>
      </c>
      <c r="C116" s="63"/>
      <c r="D116" s="64">
        <f t="shared" ref="D116:S116" si="92">+D115+D114+D105+D27+D6+D112+D113</f>
        <v>6278974</v>
      </c>
      <c r="E116" s="64">
        <f t="shared" si="92"/>
        <v>546930</v>
      </c>
      <c r="F116" s="64">
        <f t="shared" si="92"/>
        <v>961001</v>
      </c>
      <c r="G116" s="64">
        <f t="shared" si="92"/>
        <v>339115</v>
      </c>
      <c r="H116" s="64">
        <f t="shared" si="92"/>
        <v>86825</v>
      </c>
      <c r="I116" s="64">
        <f t="shared" si="92"/>
        <v>54181</v>
      </c>
      <c r="J116" s="64">
        <f t="shared" si="92"/>
        <v>65357</v>
      </c>
      <c r="K116" s="64">
        <f t="shared" si="92"/>
        <v>0</v>
      </c>
      <c r="L116" s="64">
        <f t="shared" si="92"/>
        <v>0</v>
      </c>
      <c r="M116" s="64">
        <f t="shared" si="92"/>
        <v>0</v>
      </c>
      <c r="N116" s="64">
        <f t="shared" si="92"/>
        <v>0</v>
      </c>
      <c r="O116" s="64">
        <f t="shared" si="92"/>
        <v>198649</v>
      </c>
      <c r="P116" s="64">
        <f t="shared" si="92"/>
        <v>8531032</v>
      </c>
      <c r="Q116" s="64">
        <f t="shared" si="92"/>
        <v>1690953</v>
      </c>
      <c r="R116" s="64">
        <f t="shared" si="92"/>
        <v>10221985</v>
      </c>
      <c r="S116" s="64">
        <f t="shared" si="92"/>
        <v>97.5</v>
      </c>
      <c r="T116" s="64">
        <f t="shared" si="87"/>
        <v>7291.4803418803422</v>
      </c>
      <c r="U116" s="64">
        <f t="shared" si="88"/>
        <v>5366.6444444444442</v>
      </c>
      <c r="V116" s="65">
        <f t="shared" si="3"/>
        <v>8.7104995179148705</v>
      </c>
      <c r="W116" s="65">
        <f t="shared" si="4"/>
        <v>741.48034188034217</v>
      </c>
      <c r="X116" s="66"/>
    </row>
    <row r="117" spans="1:24" ht="18.75" customHeight="1" x14ac:dyDescent="0.3">
      <c r="A117" s="1"/>
      <c r="B117" s="2"/>
      <c r="C117" s="3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5"/>
      <c r="W117" s="5"/>
      <c r="X117" s="5"/>
    </row>
    <row r="118" spans="1:24" ht="18.75" customHeight="1" x14ac:dyDescent="0.3">
      <c r="A118" s="1"/>
      <c r="B118" s="2"/>
      <c r="C118" s="3" t="s">
        <v>65</v>
      </c>
      <c r="D118" s="67"/>
      <c r="E118" s="67"/>
      <c r="F118" s="67"/>
      <c r="G118" s="67"/>
      <c r="H118" s="67"/>
      <c r="I118" s="152"/>
      <c r="J118" s="151"/>
      <c r="K118" s="67"/>
      <c r="L118" s="67"/>
      <c r="M118" s="67"/>
      <c r="N118" s="67"/>
      <c r="O118" s="67"/>
      <c r="P118" s="68"/>
      <c r="Q118" s="68"/>
      <c r="R118" s="67"/>
      <c r="S118" s="67"/>
      <c r="T118" s="67"/>
      <c r="U118" s="67"/>
      <c r="V118" s="5"/>
      <c r="W118" s="5"/>
      <c r="X118" s="5"/>
    </row>
    <row r="119" spans="1:24" ht="18.75" customHeight="1" x14ac:dyDescent="0.3">
      <c r="A119" s="1"/>
      <c r="B119" s="2"/>
      <c r="C119" s="3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5"/>
      <c r="W119" s="5"/>
      <c r="X119" s="5"/>
    </row>
    <row r="120" spans="1:24" ht="18.75" customHeight="1" x14ac:dyDescent="0.3">
      <c r="A120" s="1"/>
      <c r="B120" s="69"/>
      <c r="C120" s="70" t="s">
        <v>66</v>
      </c>
      <c r="D120" s="69"/>
      <c r="E120" s="69"/>
      <c r="F120" s="69"/>
      <c r="G120" s="69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2"/>
      <c r="W120" s="72"/>
      <c r="X120" s="72"/>
    </row>
    <row r="121" spans="1:24" ht="18.75" customHeight="1" x14ac:dyDescent="0.3">
      <c r="A121" s="1"/>
      <c r="B121" s="69"/>
      <c r="C121" s="70" t="s">
        <v>67</v>
      </c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2"/>
      <c r="W121" s="72"/>
      <c r="X121" s="72"/>
    </row>
    <row r="122" spans="1:24" ht="18.75" customHeight="1" x14ac:dyDescent="0.3">
      <c r="A122" s="1"/>
      <c r="B122" s="2"/>
      <c r="C122" s="3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5"/>
      <c r="W122" s="5"/>
      <c r="X122" s="5"/>
    </row>
    <row r="123" spans="1:24" ht="18.75" customHeight="1" x14ac:dyDescent="0.3">
      <c r="A123" s="1"/>
      <c r="B123" s="2"/>
      <c r="C123" s="3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5"/>
      <c r="W123" s="5"/>
      <c r="X123" s="5"/>
    </row>
    <row r="124" spans="1:24" ht="18.75" customHeight="1" x14ac:dyDescent="0.3">
      <c r="A124" s="1"/>
      <c r="B124" s="2"/>
      <c r="C124" s="3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5"/>
      <c r="W124" s="5"/>
      <c r="X124" s="5"/>
    </row>
    <row r="125" spans="1:24" ht="18.75" customHeight="1" x14ac:dyDescent="0.3">
      <c r="A125" s="1"/>
      <c r="B125" s="2"/>
      <c r="C125" s="3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5"/>
      <c r="W125" s="5"/>
      <c r="X125" s="5"/>
    </row>
    <row r="126" spans="1:24" ht="18.75" customHeight="1" x14ac:dyDescent="0.3">
      <c r="A126" s="1"/>
      <c r="B126" s="2"/>
      <c r="C126" s="3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5"/>
      <c r="W126" s="5"/>
      <c r="X126" s="5"/>
    </row>
    <row r="127" spans="1:24" ht="18.75" customHeight="1" x14ac:dyDescent="0.3">
      <c r="A127" s="1"/>
      <c r="B127" s="2"/>
      <c r="C127" s="3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5"/>
      <c r="W127" s="5"/>
      <c r="X127" s="5"/>
    </row>
    <row r="128" spans="1:24" ht="18.75" customHeight="1" x14ac:dyDescent="0.3">
      <c r="A128" s="1"/>
      <c r="B128" s="2"/>
      <c r="C128" s="3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5"/>
      <c r="W128" s="5"/>
      <c r="X128" s="5"/>
    </row>
    <row r="129" spans="1:24" ht="18.75" customHeight="1" x14ac:dyDescent="0.3">
      <c r="A129" s="1"/>
      <c r="B129" s="2"/>
      <c r="C129" s="3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5"/>
      <c r="W129" s="5"/>
      <c r="X129" s="5"/>
    </row>
    <row r="130" spans="1:24" ht="18.75" customHeight="1" x14ac:dyDescent="0.3">
      <c r="A130" s="1"/>
      <c r="B130" s="2"/>
      <c r="C130" s="3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"/>
      <c r="W130" s="5"/>
      <c r="X130" s="5"/>
    </row>
    <row r="131" spans="1:24" ht="18.75" customHeight="1" x14ac:dyDescent="0.3">
      <c r="A131" s="1"/>
      <c r="B131" s="2"/>
      <c r="C131" s="3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5"/>
      <c r="W131" s="5"/>
      <c r="X131" s="5"/>
    </row>
    <row r="132" spans="1:24" ht="18.75" customHeight="1" x14ac:dyDescent="0.3">
      <c r="A132" s="1"/>
      <c r="B132" s="2"/>
      <c r="C132" s="3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5"/>
      <c r="W132" s="5"/>
      <c r="X132" s="5"/>
    </row>
    <row r="133" spans="1:24" ht="18.75" customHeight="1" x14ac:dyDescent="0.3">
      <c r="A133" s="1"/>
      <c r="B133" s="2"/>
      <c r="C133" s="3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5"/>
      <c r="W133" s="5"/>
      <c r="X133" s="5"/>
    </row>
    <row r="134" spans="1:24" ht="18.75" customHeight="1" x14ac:dyDescent="0.3">
      <c r="A134" s="1"/>
      <c r="B134" s="2"/>
      <c r="C134" s="3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5"/>
      <c r="W134" s="5"/>
      <c r="X134" s="5"/>
    </row>
    <row r="135" spans="1:24" ht="18.75" customHeight="1" x14ac:dyDescent="0.3">
      <c r="A135" s="1"/>
      <c r="B135" s="2"/>
      <c r="C135" s="3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5"/>
      <c r="W135" s="5"/>
      <c r="X135" s="5"/>
    </row>
    <row r="136" spans="1:24" ht="18.75" customHeight="1" x14ac:dyDescent="0.3">
      <c r="A136" s="1"/>
      <c r="B136" s="2"/>
      <c r="C136" s="3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5"/>
      <c r="W136" s="5"/>
      <c r="X136" s="5"/>
    </row>
    <row r="137" spans="1:24" ht="18.75" customHeight="1" x14ac:dyDescent="0.3">
      <c r="A137" s="1"/>
      <c r="B137" s="2"/>
      <c r="C137" s="3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5"/>
      <c r="W137" s="5"/>
      <c r="X137" s="5"/>
    </row>
    <row r="138" spans="1:24" ht="18.75" customHeight="1" x14ac:dyDescent="0.3">
      <c r="A138" s="1"/>
      <c r="B138" s="2"/>
      <c r="C138" s="3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5"/>
      <c r="W138" s="5"/>
      <c r="X138" s="5"/>
    </row>
    <row r="139" spans="1:24" ht="18.75" customHeight="1" x14ac:dyDescent="0.3">
      <c r="A139" s="1"/>
      <c r="B139" s="2"/>
      <c r="C139" s="3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5"/>
      <c r="W139" s="5"/>
      <c r="X139" s="5"/>
    </row>
    <row r="140" spans="1:24" ht="18.75" customHeight="1" x14ac:dyDescent="0.3">
      <c r="A140" s="1"/>
      <c r="B140" s="2"/>
      <c r="C140" s="3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5"/>
      <c r="W140" s="5"/>
      <c r="X140" s="5"/>
    </row>
    <row r="141" spans="1:24" ht="18.75" customHeight="1" x14ac:dyDescent="0.3">
      <c r="A141" s="1"/>
      <c r="B141" s="2"/>
      <c r="C141" s="3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5"/>
      <c r="W141" s="5"/>
      <c r="X141" s="5"/>
    </row>
    <row r="142" spans="1:24" ht="18.75" customHeight="1" x14ac:dyDescent="0.3">
      <c r="A142" s="1"/>
      <c r="B142" s="2"/>
      <c r="C142" s="3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5"/>
      <c r="W142" s="5"/>
      <c r="X142" s="5"/>
    </row>
    <row r="143" spans="1:24" ht="18.75" customHeight="1" x14ac:dyDescent="0.3">
      <c r="A143" s="1"/>
      <c r="B143" s="2"/>
      <c r="C143" s="3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5"/>
      <c r="W143" s="5"/>
      <c r="X143" s="5"/>
    </row>
    <row r="144" spans="1:24" ht="18.75" customHeight="1" x14ac:dyDescent="0.3">
      <c r="A144" s="1"/>
      <c r="B144" s="2"/>
      <c r="C144" s="3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5"/>
      <c r="W144" s="5"/>
      <c r="X144" s="5"/>
    </row>
    <row r="145" spans="1:24" ht="18.75" customHeight="1" x14ac:dyDescent="0.3">
      <c r="A145" s="1"/>
      <c r="B145" s="2"/>
      <c r="C145" s="3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5"/>
      <c r="W145" s="5"/>
      <c r="X145" s="5"/>
    </row>
    <row r="146" spans="1:24" ht="18.75" customHeight="1" x14ac:dyDescent="0.3">
      <c r="A146" s="1"/>
      <c r="B146" s="2"/>
      <c r="C146" s="3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5"/>
      <c r="W146" s="5"/>
      <c r="X146" s="5"/>
    </row>
    <row r="147" spans="1:24" ht="18.75" customHeight="1" x14ac:dyDescent="0.3">
      <c r="A147" s="1"/>
      <c r="B147" s="2"/>
      <c r="C147" s="3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5"/>
      <c r="W147" s="5"/>
      <c r="X147" s="5"/>
    </row>
    <row r="148" spans="1:24" ht="18.75" customHeight="1" x14ac:dyDescent="0.3">
      <c r="A148" s="1"/>
      <c r="B148" s="2"/>
      <c r="C148" s="3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5"/>
      <c r="W148" s="5"/>
      <c r="X148" s="5"/>
    </row>
    <row r="149" spans="1:24" ht="18.75" customHeight="1" x14ac:dyDescent="0.3">
      <c r="A149" s="1"/>
      <c r="B149" s="2"/>
      <c r="C149" s="3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5"/>
      <c r="W149" s="5"/>
      <c r="X149" s="5"/>
    </row>
    <row r="150" spans="1:24" ht="18.75" customHeight="1" x14ac:dyDescent="0.3">
      <c r="A150" s="1"/>
      <c r="B150" s="2"/>
      <c r="C150" s="3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5"/>
      <c r="W150" s="5"/>
      <c r="X150" s="5"/>
    </row>
    <row r="151" spans="1:24" ht="18.75" customHeight="1" x14ac:dyDescent="0.3">
      <c r="A151" s="1"/>
      <c r="B151" s="2"/>
      <c r="C151" s="3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5"/>
      <c r="W151" s="5"/>
      <c r="X151" s="5"/>
    </row>
    <row r="152" spans="1:24" ht="18.75" customHeight="1" x14ac:dyDescent="0.3">
      <c r="A152" s="1"/>
      <c r="B152" s="2"/>
      <c r="C152" s="3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5"/>
      <c r="W152" s="5"/>
      <c r="X152" s="5"/>
    </row>
    <row r="153" spans="1:24" ht="18.75" customHeight="1" x14ac:dyDescent="0.3">
      <c r="A153" s="1"/>
      <c r="B153" s="2"/>
      <c r="C153" s="3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5"/>
      <c r="W153" s="5"/>
      <c r="X153" s="5"/>
    </row>
    <row r="154" spans="1:24" ht="18.75" customHeight="1" x14ac:dyDescent="0.3">
      <c r="A154" s="1"/>
      <c r="B154" s="2"/>
      <c r="C154" s="3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5"/>
      <c r="W154" s="5"/>
      <c r="X154" s="5"/>
    </row>
    <row r="155" spans="1:24" ht="18.75" customHeight="1" x14ac:dyDescent="0.3">
      <c r="A155" s="1"/>
      <c r="B155" s="2"/>
      <c r="C155" s="3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5"/>
      <c r="W155" s="5"/>
      <c r="X155" s="5"/>
    </row>
    <row r="156" spans="1:24" ht="18.75" customHeight="1" x14ac:dyDescent="0.3">
      <c r="A156" s="1"/>
      <c r="B156" s="2"/>
      <c r="C156" s="3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5"/>
      <c r="W156" s="5"/>
      <c r="X156" s="5"/>
    </row>
    <row r="157" spans="1:24" ht="18.75" customHeight="1" x14ac:dyDescent="0.3">
      <c r="A157" s="1"/>
      <c r="B157" s="2"/>
      <c r="C157" s="3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5"/>
      <c r="W157" s="5"/>
      <c r="X157" s="5"/>
    </row>
    <row r="158" spans="1:24" ht="18.75" customHeight="1" x14ac:dyDescent="0.3">
      <c r="A158" s="1"/>
      <c r="B158" s="2"/>
      <c r="C158" s="3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5"/>
      <c r="W158" s="5"/>
      <c r="X158" s="5"/>
    </row>
    <row r="159" spans="1:24" ht="18.75" customHeight="1" x14ac:dyDescent="0.3">
      <c r="A159" s="1"/>
      <c r="B159" s="2"/>
      <c r="C159" s="3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5"/>
      <c r="W159" s="5"/>
      <c r="X159" s="5"/>
    </row>
    <row r="160" spans="1:24" ht="18.75" customHeight="1" x14ac:dyDescent="0.3">
      <c r="A160" s="1"/>
      <c r="B160" s="2"/>
      <c r="C160" s="3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5"/>
      <c r="W160" s="5"/>
      <c r="X160" s="5"/>
    </row>
    <row r="161" spans="1:24" ht="18.75" customHeight="1" x14ac:dyDescent="0.3">
      <c r="A161" s="1"/>
      <c r="B161" s="2"/>
      <c r="C161" s="3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5"/>
      <c r="W161" s="5"/>
      <c r="X161" s="5"/>
    </row>
    <row r="162" spans="1:24" ht="18.75" customHeight="1" x14ac:dyDescent="0.3">
      <c r="A162" s="1"/>
      <c r="B162" s="2"/>
      <c r="C162" s="3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5"/>
      <c r="W162" s="5"/>
      <c r="X162" s="5"/>
    </row>
    <row r="163" spans="1:24" ht="18.75" customHeight="1" x14ac:dyDescent="0.3">
      <c r="A163" s="1"/>
      <c r="B163" s="2"/>
      <c r="C163" s="3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5"/>
      <c r="W163" s="5"/>
      <c r="X163" s="5"/>
    </row>
    <row r="164" spans="1:24" ht="18.75" customHeight="1" x14ac:dyDescent="0.3">
      <c r="A164" s="1"/>
      <c r="B164" s="2"/>
      <c r="C164" s="3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5"/>
      <c r="W164" s="5"/>
      <c r="X164" s="5"/>
    </row>
    <row r="165" spans="1:24" ht="18.75" customHeight="1" x14ac:dyDescent="0.3">
      <c r="A165" s="1"/>
      <c r="B165" s="2"/>
      <c r="C165" s="3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5"/>
      <c r="W165" s="5"/>
      <c r="X165" s="5"/>
    </row>
    <row r="166" spans="1:24" ht="18.75" customHeight="1" x14ac:dyDescent="0.3">
      <c r="A166" s="1"/>
      <c r="B166" s="2"/>
      <c r="C166" s="3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5"/>
      <c r="W166" s="5"/>
      <c r="X166" s="5"/>
    </row>
    <row r="167" spans="1:24" ht="18.75" customHeight="1" x14ac:dyDescent="0.3">
      <c r="A167" s="1"/>
      <c r="B167" s="2"/>
      <c r="C167" s="3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5"/>
      <c r="W167" s="5"/>
      <c r="X167" s="5"/>
    </row>
    <row r="168" spans="1:24" ht="18.75" customHeight="1" x14ac:dyDescent="0.3">
      <c r="A168" s="1"/>
      <c r="B168" s="2"/>
      <c r="C168" s="3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5"/>
      <c r="W168" s="5"/>
      <c r="X168" s="5"/>
    </row>
    <row r="169" spans="1:24" ht="18.75" customHeight="1" x14ac:dyDescent="0.3">
      <c r="A169" s="1"/>
      <c r="B169" s="2"/>
      <c r="C169" s="3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5"/>
      <c r="W169" s="5"/>
      <c r="X169" s="5"/>
    </row>
    <row r="170" spans="1:24" ht="18.75" customHeight="1" x14ac:dyDescent="0.3">
      <c r="A170" s="1"/>
      <c r="B170" s="2"/>
      <c r="C170" s="3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5"/>
      <c r="W170" s="5"/>
      <c r="X170" s="5"/>
    </row>
    <row r="171" spans="1:24" ht="18.75" customHeight="1" x14ac:dyDescent="0.3">
      <c r="A171" s="1"/>
      <c r="B171" s="2"/>
      <c r="C171" s="3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5"/>
      <c r="W171" s="5"/>
      <c r="X171" s="5"/>
    </row>
    <row r="172" spans="1:24" ht="18.75" customHeight="1" x14ac:dyDescent="0.3">
      <c r="A172" s="1"/>
      <c r="B172" s="2"/>
      <c r="C172" s="3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5"/>
      <c r="W172" s="5"/>
      <c r="X172" s="5"/>
    </row>
    <row r="173" spans="1:24" ht="18.75" customHeight="1" x14ac:dyDescent="0.3">
      <c r="A173" s="1"/>
      <c r="B173" s="2"/>
      <c r="C173" s="3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5"/>
      <c r="W173" s="5"/>
      <c r="X173" s="5"/>
    </row>
    <row r="174" spans="1:24" ht="18.75" customHeight="1" x14ac:dyDescent="0.3">
      <c r="A174" s="1"/>
      <c r="B174" s="2"/>
      <c r="C174" s="3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5"/>
      <c r="W174" s="5"/>
      <c r="X174" s="5"/>
    </row>
    <row r="175" spans="1:24" ht="18.75" customHeight="1" x14ac:dyDescent="0.3">
      <c r="A175" s="1"/>
      <c r="B175" s="2"/>
      <c r="C175" s="3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5"/>
      <c r="W175" s="5"/>
      <c r="X175" s="5"/>
    </row>
    <row r="176" spans="1:24" ht="18.75" customHeight="1" x14ac:dyDescent="0.3">
      <c r="A176" s="1"/>
      <c r="B176" s="2"/>
      <c r="C176" s="3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5"/>
      <c r="W176" s="5"/>
      <c r="X176" s="5"/>
    </row>
    <row r="177" spans="1:24" ht="18.75" customHeight="1" x14ac:dyDescent="0.3">
      <c r="A177" s="1"/>
      <c r="B177" s="2"/>
      <c r="C177" s="3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5"/>
      <c r="W177" s="5"/>
      <c r="X177" s="5"/>
    </row>
    <row r="178" spans="1:24" ht="18.75" customHeight="1" x14ac:dyDescent="0.3">
      <c r="A178" s="1"/>
      <c r="B178" s="2"/>
      <c r="C178" s="3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5"/>
      <c r="W178" s="5"/>
      <c r="X178" s="5"/>
    </row>
    <row r="179" spans="1:24" ht="18.75" customHeight="1" x14ac:dyDescent="0.3">
      <c r="A179" s="1"/>
      <c r="B179" s="2"/>
      <c r="C179" s="3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5"/>
      <c r="W179" s="5"/>
      <c r="X179" s="5"/>
    </row>
    <row r="180" spans="1:24" ht="18.75" customHeight="1" x14ac:dyDescent="0.3">
      <c r="A180" s="1"/>
      <c r="B180" s="2"/>
      <c r="C180" s="3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5"/>
      <c r="W180" s="5"/>
      <c r="X180" s="5"/>
    </row>
    <row r="181" spans="1:24" ht="18.75" customHeight="1" x14ac:dyDescent="0.3">
      <c r="A181" s="1"/>
      <c r="B181" s="2"/>
      <c r="C181" s="3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5"/>
      <c r="W181" s="5"/>
      <c r="X181" s="5"/>
    </row>
    <row r="182" spans="1:24" ht="18.75" customHeight="1" x14ac:dyDescent="0.3">
      <c r="A182" s="1"/>
      <c r="B182" s="2"/>
      <c r="C182" s="3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5"/>
      <c r="W182" s="5"/>
      <c r="X182" s="5"/>
    </row>
    <row r="183" spans="1:24" ht="18.75" customHeight="1" x14ac:dyDescent="0.3">
      <c r="A183" s="1"/>
      <c r="B183" s="2"/>
      <c r="C183" s="3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5"/>
      <c r="W183" s="5"/>
      <c r="X183" s="5"/>
    </row>
    <row r="184" spans="1:24" ht="18.75" customHeight="1" x14ac:dyDescent="0.3">
      <c r="A184" s="1"/>
      <c r="B184" s="2"/>
      <c r="C184" s="3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5"/>
      <c r="W184" s="5"/>
      <c r="X184" s="5"/>
    </row>
    <row r="185" spans="1:24" ht="18.75" customHeight="1" x14ac:dyDescent="0.3">
      <c r="A185" s="1"/>
      <c r="B185" s="2"/>
      <c r="C185" s="3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5"/>
      <c r="W185" s="5"/>
      <c r="X185" s="5"/>
    </row>
    <row r="186" spans="1:24" ht="18.75" customHeight="1" x14ac:dyDescent="0.3">
      <c r="A186" s="1"/>
      <c r="B186" s="2"/>
      <c r="C186" s="3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5"/>
      <c r="W186" s="5"/>
      <c r="X186" s="5"/>
    </row>
    <row r="187" spans="1:24" ht="18.75" customHeight="1" x14ac:dyDescent="0.3">
      <c r="A187" s="1"/>
      <c r="B187" s="2"/>
      <c r="C187" s="3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5"/>
      <c r="W187" s="5"/>
      <c r="X187" s="5"/>
    </row>
    <row r="188" spans="1:24" ht="18.75" customHeight="1" x14ac:dyDescent="0.3">
      <c r="A188" s="1"/>
      <c r="B188" s="2"/>
      <c r="C188" s="3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5"/>
      <c r="W188" s="5"/>
      <c r="X188" s="5"/>
    </row>
    <row r="189" spans="1:24" ht="18.75" customHeight="1" x14ac:dyDescent="0.3">
      <c r="A189" s="1"/>
      <c r="B189" s="2"/>
      <c r="C189" s="3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5"/>
      <c r="W189" s="5"/>
      <c r="X189" s="5"/>
    </row>
    <row r="190" spans="1:24" ht="18.75" customHeight="1" x14ac:dyDescent="0.3">
      <c r="A190" s="1"/>
      <c r="B190" s="2"/>
      <c r="C190" s="3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5"/>
      <c r="W190" s="5"/>
      <c r="X190" s="5"/>
    </row>
    <row r="191" spans="1:24" ht="18.75" customHeight="1" x14ac:dyDescent="0.3">
      <c r="A191" s="1"/>
      <c r="B191" s="2"/>
      <c r="C191" s="3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5"/>
      <c r="W191" s="5"/>
      <c r="X191" s="5"/>
    </row>
    <row r="192" spans="1:24" ht="18.75" customHeight="1" x14ac:dyDescent="0.3">
      <c r="A192" s="1"/>
      <c r="B192" s="2"/>
      <c r="C192" s="3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5"/>
      <c r="W192" s="5"/>
      <c r="X192" s="5"/>
    </row>
    <row r="193" spans="1:24" ht="18.75" customHeight="1" x14ac:dyDescent="0.3">
      <c r="A193" s="1"/>
      <c r="B193" s="2"/>
      <c r="C193" s="3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5"/>
      <c r="W193" s="5"/>
      <c r="X193" s="5"/>
    </row>
    <row r="194" spans="1:24" ht="18.75" customHeight="1" x14ac:dyDescent="0.3">
      <c r="A194" s="1"/>
      <c r="B194" s="2"/>
      <c r="C194" s="3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5"/>
      <c r="W194" s="5"/>
      <c r="X194" s="5"/>
    </row>
    <row r="195" spans="1:24" ht="18.75" customHeight="1" x14ac:dyDescent="0.3">
      <c r="A195" s="1"/>
      <c r="B195" s="2"/>
      <c r="C195" s="3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5"/>
      <c r="W195" s="5"/>
      <c r="X195" s="5"/>
    </row>
    <row r="196" spans="1:24" ht="18.75" customHeight="1" x14ac:dyDescent="0.3">
      <c r="A196" s="1"/>
      <c r="B196" s="2"/>
      <c r="C196" s="3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5"/>
      <c r="W196" s="5"/>
      <c r="X196" s="5"/>
    </row>
    <row r="197" spans="1:24" ht="18.75" customHeight="1" x14ac:dyDescent="0.3">
      <c r="A197" s="1"/>
      <c r="B197" s="2"/>
      <c r="C197" s="3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5"/>
      <c r="W197" s="5"/>
      <c r="X197" s="5"/>
    </row>
    <row r="198" spans="1:24" ht="18.75" customHeight="1" x14ac:dyDescent="0.3">
      <c r="A198" s="1"/>
      <c r="B198" s="2"/>
      <c r="C198" s="3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5"/>
      <c r="W198" s="5"/>
      <c r="X198" s="5"/>
    </row>
    <row r="199" spans="1:24" ht="18.75" customHeight="1" x14ac:dyDescent="0.3">
      <c r="A199" s="1"/>
      <c r="B199" s="2"/>
      <c r="C199" s="3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5"/>
      <c r="W199" s="5"/>
      <c r="X199" s="5"/>
    </row>
    <row r="200" spans="1:24" ht="18.75" customHeight="1" x14ac:dyDescent="0.3">
      <c r="A200" s="1"/>
      <c r="B200" s="2"/>
      <c r="C200" s="3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5"/>
      <c r="W200" s="5"/>
      <c r="X200" s="5"/>
    </row>
    <row r="201" spans="1:24" ht="18.75" customHeight="1" x14ac:dyDescent="0.3">
      <c r="A201" s="1"/>
      <c r="B201" s="2"/>
      <c r="C201" s="3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5"/>
      <c r="W201" s="5"/>
      <c r="X201" s="5"/>
    </row>
    <row r="202" spans="1:24" ht="18.75" customHeight="1" x14ac:dyDescent="0.3">
      <c r="A202" s="1"/>
      <c r="B202" s="2"/>
      <c r="C202" s="3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5"/>
      <c r="W202" s="5"/>
      <c r="X202" s="5"/>
    </row>
    <row r="203" spans="1:24" ht="18.75" customHeight="1" x14ac:dyDescent="0.3">
      <c r="A203" s="1"/>
      <c r="B203" s="2"/>
      <c r="C203" s="3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5"/>
      <c r="W203" s="5"/>
      <c r="X203" s="5"/>
    </row>
    <row r="204" spans="1:24" ht="18.75" customHeight="1" x14ac:dyDescent="0.3">
      <c r="A204" s="1"/>
      <c r="B204" s="2"/>
      <c r="C204" s="3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5"/>
      <c r="W204" s="5"/>
      <c r="X204" s="5"/>
    </row>
    <row r="205" spans="1:24" ht="18.75" customHeight="1" x14ac:dyDescent="0.3">
      <c r="A205" s="1"/>
      <c r="B205" s="2"/>
      <c r="C205" s="3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5"/>
      <c r="W205" s="5"/>
      <c r="X205" s="5"/>
    </row>
    <row r="206" spans="1:24" ht="18.75" customHeight="1" x14ac:dyDescent="0.3">
      <c r="A206" s="1"/>
      <c r="B206" s="2"/>
      <c r="C206" s="3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5"/>
      <c r="W206" s="5"/>
      <c r="X206" s="5"/>
    </row>
    <row r="207" spans="1:24" ht="18.75" customHeight="1" x14ac:dyDescent="0.3">
      <c r="A207" s="1"/>
      <c r="B207" s="2"/>
      <c r="C207" s="3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5"/>
      <c r="W207" s="5"/>
      <c r="X207" s="5"/>
    </row>
    <row r="208" spans="1:24" ht="18.75" customHeight="1" x14ac:dyDescent="0.3">
      <c r="A208" s="1"/>
      <c r="B208" s="2"/>
      <c r="C208" s="3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5"/>
      <c r="W208" s="5"/>
      <c r="X208" s="5"/>
    </row>
    <row r="209" spans="1:24" ht="18.75" customHeight="1" x14ac:dyDescent="0.3">
      <c r="A209" s="1"/>
      <c r="B209" s="2"/>
      <c r="C209" s="3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5"/>
      <c r="W209" s="5"/>
      <c r="X209" s="5"/>
    </row>
    <row r="210" spans="1:24" ht="18.75" customHeight="1" x14ac:dyDescent="0.3">
      <c r="A210" s="1"/>
      <c r="B210" s="2"/>
      <c r="C210" s="3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5"/>
      <c r="W210" s="5"/>
      <c r="X210" s="5"/>
    </row>
    <row r="211" spans="1:24" ht="18.75" customHeight="1" x14ac:dyDescent="0.3">
      <c r="A211" s="1"/>
      <c r="B211" s="2"/>
      <c r="C211" s="3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5"/>
      <c r="W211" s="5"/>
      <c r="X211" s="5"/>
    </row>
    <row r="212" spans="1:24" ht="18.75" customHeight="1" x14ac:dyDescent="0.3">
      <c r="A212" s="1"/>
      <c r="B212" s="2"/>
      <c r="C212" s="3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5"/>
      <c r="W212" s="5"/>
      <c r="X212" s="5"/>
    </row>
    <row r="213" spans="1:24" ht="18.75" customHeight="1" x14ac:dyDescent="0.3">
      <c r="A213" s="1"/>
      <c r="B213" s="2"/>
      <c r="C213" s="3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5"/>
      <c r="W213" s="5"/>
      <c r="X213" s="5"/>
    </row>
    <row r="214" spans="1:24" ht="18.75" customHeight="1" x14ac:dyDescent="0.3">
      <c r="A214" s="1"/>
      <c r="B214" s="2"/>
      <c r="C214" s="3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5"/>
      <c r="W214" s="5"/>
      <c r="X214" s="5"/>
    </row>
    <row r="215" spans="1:24" ht="18.75" customHeight="1" x14ac:dyDescent="0.3">
      <c r="A215" s="1"/>
      <c r="B215" s="2"/>
      <c r="C215" s="3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5"/>
      <c r="W215" s="5"/>
      <c r="X215" s="5"/>
    </row>
    <row r="216" spans="1:24" ht="18.75" customHeight="1" x14ac:dyDescent="0.3">
      <c r="A216" s="1"/>
      <c r="B216" s="2"/>
      <c r="C216" s="3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5"/>
      <c r="W216" s="5"/>
      <c r="X216" s="5"/>
    </row>
    <row r="217" spans="1:24" ht="18.75" customHeight="1" x14ac:dyDescent="0.3">
      <c r="A217" s="1"/>
      <c r="B217" s="2"/>
      <c r="C217" s="3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5"/>
      <c r="W217" s="5"/>
      <c r="X217" s="5"/>
    </row>
    <row r="218" spans="1:24" ht="18.75" customHeight="1" x14ac:dyDescent="0.3">
      <c r="A218" s="1"/>
      <c r="B218" s="2"/>
      <c r="C218" s="3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5"/>
      <c r="W218" s="5"/>
      <c r="X218" s="5"/>
    </row>
    <row r="219" spans="1:24" ht="18.75" customHeight="1" x14ac:dyDescent="0.3">
      <c r="A219" s="1"/>
      <c r="B219" s="2"/>
      <c r="C219" s="3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5"/>
      <c r="W219" s="5"/>
      <c r="X219" s="5"/>
    </row>
    <row r="220" spans="1:24" ht="18.75" customHeight="1" x14ac:dyDescent="0.3">
      <c r="A220" s="1"/>
      <c r="B220" s="2"/>
      <c r="C220" s="3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5"/>
      <c r="W220" s="5"/>
      <c r="X220" s="5"/>
    </row>
    <row r="221" spans="1:24" ht="18.75" customHeight="1" x14ac:dyDescent="0.3">
      <c r="A221" s="1"/>
      <c r="B221" s="2"/>
      <c r="C221" s="3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5"/>
      <c r="W221" s="5"/>
      <c r="X221" s="5"/>
    </row>
    <row r="222" spans="1:24" ht="18.75" customHeight="1" x14ac:dyDescent="0.3">
      <c r="A222" s="1"/>
      <c r="B222" s="2"/>
      <c r="C222" s="3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5"/>
      <c r="W222" s="5"/>
      <c r="X222" s="5"/>
    </row>
    <row r="223" spans="1:24" ht="18.75" customHeight="1" x14ac:dyDescent="0.3">
      <c r="A223" s="1"/>
      <c r="B223" s="2"/>
      <c r="C223" s="3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5"/>
      <c r="W223" s="5"/>
      <c r="X223" s="5"/>
    </row>
    <row r="224" spans="1:24" ht="18.75" customHeight="1" x14ac:dyDescent="0.3">
      <c r="A224" s="1"/>
      <c r="B224" s="2"/>
      <c r="C224" s="3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5"/>
      <c r="W224" s="5"/>
      <c r="X224" s="5"/>
    </row>
    <row r="225" spans="1:24" ht="18.75" customHeight="1" x14ac:dyDescent="0.3">
      <c r="A225" s="1"/>
      <c r="B225" s="2"/>
      <c r="C225" s="3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5"/>
      <c r="W225" s="5"/>
      <c r="X225" s="5"/>
    </row>
    <row r="226" spans="1:24" ht="18.75" customHeight="1" x14ac:dyDescent="0.3">
      <c r="A226" s="1"/>
      <c r="B226" s="2"/>
      <c r="C226" s="3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5"/>
      <c r="W226" s="5"/>
      <c r="X226" s="5"/>
    </row>
    <row r="227" spans="1:24" ht="18.75" customHeight="1" x14ac:dyDescent="0.3">
      <c r="A227" s="1"/>
      <c r="B227" s="2"/>
      <c r="C227" s="3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5"/>
      <c r="W227" s="5"/>
      <c r="X227" s="5"/>
    </row>
    <row r="228" spans="1:24" ht="18.75" customHeight="1" x14ac:dyDescent="0.3">
      <c r="A228" s="1"/>
      <c r="B228" s="2"/>
      <c r="C228" s="3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5"/>
      <c r="W228" s="5"/>
      <c r="X228" s="5"/>
    </row>
    <row r="229" spans="1:24" ht="18.75" customHeight="1" x14ac:dyDescent="0.3">
      <c r="A229" s="1"/>
      <c r="B229" s="2"/>
      <c r="C229" s="3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5"/>
      <c r="W229" s="5"/>
      <c r="X229" s="5"/>
    </row>
    <row r="230" spans="1:24" ht="18.75" customHeight="1" x14ac:dyDescent="0.3">
      <c r="A230" s="1"/>
      <c r="B230" s="2"/>
      <c r="C230" s="3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5"/>
      <c r="W230" s="5"/>
      <c r="X230" s="5"/>
    </row>
    <row r="231" spans="1:24" ht="18.75" customHeight="1" x14ac:dyDescent="0.3">
      <c r="A231" s="1"/>
      <c r="B231" s="2"/>
      <c r="C231" s="3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5"/>
      <c r="W231" s="5"/>
      <c r="X231" s="5"/>
    </row>
    <row r="232" spans="1:24" ht="18.75" customHeight="1" x14ac:dyDescent="0.3">
      <c r="A232" s="1"/>
      <c r="B232" s="2"/>
      <c r="C232" s="3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5"/>
      <c r="W232" s="5"/>
      <c r="X232" s="5"/>
    </row>
    <row r="233" spans="1:24" ht="18.75" customHeight="1" x14ac:dyDescent="0.3">
      <c r="A233" s="1"/>
      <c r="B233" s="2"/>
      <c r="C233" s="3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5"/>
      <c r="W233" s="5"/>
      <c r="X233" s="5"/>
    </row>
    <row r="234" spans="1:24" ht="18.75" customHeight="1" x14ac:dyDescent="0.3">
      <c r="A234" s="1"/>
      <c r="B234" s="2"/>
      <c r="C234" s="3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5"/>
      <c r="W234" s="5"/>
      <c r="X234" s="5"/>
    </row>
    <row r="235" spans="1:24" ht="18.75" customHeight="1" x14ac:dyDescent="0.3">
      <c r="A235" s="1"/>
      <c r="B235" s="2"/>
      <c r="C235" s="3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5"/>
      <c r="W235" s="5"/>
      <c r="X235" s="5"/>
    </row>
    <row r="236" spans="1:24" ht="18.75" customHeight="1" x14ac:dyDescent="0.3">
      <c r="A236" s="1"/>
      <c r="B236" s="2"/>
      <c r="C236" s="3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5"/>
      <c r="W236" s="5"/>
      <c r="X236" s="5"/>
    </row>
    <row r="237" spans="1:24" ht="18.75" customHeight="1" x14ac:dyDescent="0.3">
      <c r="A237" s="1"/>
      <c r="B237" s="2"/>
      <c r="C237" s="3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5"/>
      <c r="W237" s="5"/>
      <c r="X237" s="5"/>
    </row>
    <row r="238" spans="1:24" ht="18.75" customHeight="1" x14ac:dyDescent="0.3">
      <c r="A238" s="1"/>
      <c r="B238" s="2"/>
      <c r="C238" s="3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5"/>
      <c r="W238" s="5"/>
      <c r="X238" s="5"/>
    </row>
    <row r="239" spans="1:24" ht="18.75" customHeight="1" x14ac:dyDescent="0.3">
      <c r="A239" s="1"/>
      <c r="B239" s="2"/>
      <c r="C239" s="3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5"/>
      <c r="W239" s="5"/>
      <c r="X239" s="5"/>
    </row>
    <row r="240" spans="1:24" ht="18.75" customHeight="1" x14ac:dyDescent="0.3">
      <c r="A240" s="1"/>
      <c r="B240" s="2"/>
      <c r="C240" s="3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5"/>
      <c r="W240" s="5"/>
      <c r="X240" s="5"/>
    </row>
    <row r="241" spans="1:24" ht="18.75" customHeight="1" x14ac:dyDescent="0.3">
      <c r="A241" s="1"/>
      <c r="B241" s="2"/>
      <c r="C241" s="3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5"/>
      <c r="W241" s="5"/>
      <c r="X241" s="5"/>
    </row>
    <row r="242" spans="1:24" ht="18.75" customHeight="1" x14ac:dyDescent="0.3">
      <c r="A242" s="1"/>
      <c r="B242" s="2"/>
      <c r="C242" s="3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5"/>
      <c r="W242" s="5"/>
      <c r="X242" s="5"/>
    </row>
    <row r="243" spans="1:24" ht="18.75" customHeight="1" x14ac:dyDescent="0.3">
      <c r="A243" s="1"/>
      <c r="B243" s="2"/>
      <c r="C243" s="3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5"/>
      <c r="W243" s="5"/>
      <c r="X243" s="5"/>
    </row>
    <row r="244" spans="1:24" ht="18.75" customHeight="1" x14ac:dyDescent="0.3">
      <c r="A244" s="1"/>
      <c r="B244" s="2"/>
      <c r="C244" s="3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5"/>
      <c r="W244" s="5"/>
      <c r="X244" s="5"/>
    </row>
    <row r="245" spans="1:24" ht="18.75" customHeight="1" x14ac:dyDescent="0.3">
      <c r="A245" s="1"/>
      <c r="B245" s="2"/>
      <c r="C245" s="3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5"/>
      <c r="W245" s="5"/>
      <c r="X245" s="5"/>
    </row>
    <row r="246" spans="1:24" ht="18.75" customHeight="1" x14ac:dyDescent="0.3">
      <c r="A246" s="1"/>
      <c r="B246" s="2"/>
      <c r="C246" s="3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5"/>
      <c r="W246" s="5"/>
      <c r="X246" s="5"/>
    </row>
    <row r="247" spans="1:24" ht="18.75" customHeight="1" x14ac:dyDescent="0.3">
      <c r="A247" s="1"/>
      <c r="B247" s="2"/>
      <c r="C247" s="3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5"/>
      <c r="W247" s="5"/>
      <c r="X247" s="5"/>
    </row>
    <row r="248" spans="1:24" ht="18.75" customHeight="1" x14ac:dyDescent="0.3">
      <c r="A248" s="1"/>
      <c r="B248" s="2"/>
      <c r="C248" s="3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5"/>
      <c r="W248" s="5"/>
      <c r="X248" s="5"/>
    </row>
    <row r="249" spans="1:24" ht="18.75" customHeight="1" x14ac:dyDescent="0.3">
      <c r="A249" s="1"/>
      <c r="B249" s="2"/>
      <c r="C249" s="3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5"/>
      <c r="W249" s="5"/>
      <c r="X249" s="5"/>
    </row>
    <row r="250" spans="1:24" ht="18.75" customHeight="1" x14ac:dyDescent="0.3">
      <c r="A250" s="1"/>
      <c r="B250" s="2"/>
      <c r="C250" s="3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5"/>
      <c r="W250" s="5"/>
      <c r="X250" s="5"/>
    </row>
    <row r="251" spans="1:24" ht="18.75" customHeight="1" x14ac:dyDescent="0.3">
      <c r="A251" s="1"/>
      <c r="B251" s="2"/>
      <c r="C251" s="3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5"/>
      <c r="W251" s="5"/>
      <c r="X251" s="5"/>
    </row>
    <row r="252" spans="1:24" ht="18.75" customHeight="1" x14ac:dyDescent="0.3">
      <c r="A252" s="1"/>
      <c r="B252" s="2"/>
      <c r="C252" s="3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5"/>
      <c r="W252" s="5"/>
      <c r="X252" s="5"/>
    </row>
    <row r="253" spans="1:24" ht="18.75" customHeight="1" x14ac:dyDescent="0.3">
      <c r="A253" s="1"/>
      <c r="B253" s="2"/>
      <c r="C253" s="3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5"/>
      <c r="W253" s="5"/>
      <c r="X253" s="5"/>
    </row>
    <row r="254" spans="1:24" ht="18.75" customHeight="1" x14ac:dyDescent="0.3">
      <c r="A254" s="1"/>
      <c r="B254" s="2"/>
      <c r="C254" s="3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5"/>
      <c r="W254" s="5"/>
      <c r="X254" s="5"/>
    </row>
    <row r="255" spans="1:24" ht="18.75" customHeight="1" x14ac:dyDescent="0.3">
      <c r="A255" s="1"/>
      <c r="B255" s="2"/>
      <c r="C255" s="3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5"/>
      <c r="W255" s="5"/>
      <c r="X255" s="5"/>
    </row>
    <row r="256" spans="1:24" ht="18.75" customHeight="1" x14ac:dyDescent="0.3">
      <c r="A256" s="1"/>
      <c r="B256" s="2"/>
      <c r="C256" s="3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5"/>
      <c r="W256" s="5"/>
      <c r="X256" s="5"/>
    </row>
    <row r="257" spans="1:24" ht="18.75" customHeight="1" x14ac:dyDescent="0.3">
      <c r="A257" s="1"/>
      <c r="B257" s="2"/>
      <c r="C257" s="3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5"/>
      <c r="W257" s="5"/>
      <c r="X257" s="5"/>
    </row>
    <row r="258" spans="1:24" ht="18.75" customHeight="1" x14ac:dyDescent="0.3">
      <c r="A258" s="1"/>
      <c r="B258" s="2"/>
      <c r="C258" s="3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5"/>
      <c r="W258" s="5"/>
      <c r="X258" s="5"/>
    </row>
    <row r="259" spans="1:24" ht="18.75" customHeight="1" x14ac:dyDescent="0.3">
      <c r="A259" s="1"/>
      <c r="B259" s="2"/>
      <c r="C259" s="3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5"/>
      <c r="W259" s="5"/>
      <c r="X259" s="5"/>
    </row>
    <row r="260" spans="1:24" ht="18.75" customHeight="1" x14ac:dyDescent="0.3">
      <c r="A260" s="1"/>
      <c r="B260" s="2"/>
      <c r="C260" s="3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5"/>
      <c r="W260" s="5"/>
      <c r="X260" s="5"/>
    </row>
    <row r="261" spans="1:24" ht="18.75" customHeight="1" x14ac:dyDescent="0.3">
      <c r="A261" s="1"/>
      <c r="B261" s="2"/>
      <c r="C261" s="3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5"/>
      <c r="W261" s="5"/>
      <c r="X261" s="5"/>
    </row>
    <row r="262" spans="1:24" ht="18.75" customHeight="1" x14ac:dyDescent="0.3">
      <c r="A262" s="1"/>
      <c r="B262" s="2"/>
      <c r="C262" s="3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5"/>
      <c r="W262" s="5"/>
      <c r="X262" s="5"/>
    </row>
    <row r="263" spans="1:24" ht="18.75" customHeight="1" x14ac:dyDescent="0.3">
      <c r="A263" s="1"/>
      <c r="B263" s="2"/>
      <c r="C263" s="3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5"/>
      <c r="W263" s="5"/>
      <c r="X263" s="5"/>
    </row>
    <row r="264" spans="1:24" ht="18.75" customHeight="1" x14ac:dyDescent="0.3">
      <c r="A264" s="1"/>
      <c r="B264" s="2"/>
      <c r="C264" s="3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5"/>
      <c r="W264" s="5"/>
      <c r="X264" s="5"/>
    </row>
    <row r="265" spans="1:24" ht="18.75" customHeight="1" x14ac:dyDescent="0.3">
      <c r="A265" s="1"/>
      <c r="B265" s="2"/>
      <c r="C265" s="3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5"/>
      <c r="W265" s="5"/>
      <c r="X265" s="5"/>
    </row>
    <row r="266" spans="1:24" ht="18.75" customHeight="1" x14ac:dyDescent="0.3">
      <c r="A266" s="1"/>
      <c r="B266" s="2"/>
      <c r="C266" s="3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5"/>
      <c r="W266" s="5"/>
      <c r="X266" s="5"/>
    </row>
    <row r="267" spans="1:24" ht="18.75" customHeight="1" x14ac:dyDescent="0.3">
      <c r="A267" s="1"/>
      <c r="B267" s="2"/>
      <c r="C267" s="3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5"/>
      <c r="W267" s="5"/>
      <c r="X267" s="5"/>
    </row>
    <row r="268" spans="1:24" ht="18.75" customHeight="1" x14ac:dyDescent="0.3">
      <c r="A268" s="1"/>
      <c r="B268" s="2"/>
      <c r="C268" s="3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5"/>
      <c r="W268" s="5"/>
      <c r="X268" s="5"/>
    </row>
    <row r="269" spans="1:24" ht="18.75" customHeight="1" x14ac:dyDescent="0.3">
      <c r="A269" s="1"/>
      <c r="B269" s="2"/>
      <c r="C269" s="3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5"/>
      <c r="W269" s="5"/>
      <c r="X269" s="5"/>
    </row>
    <row r="270" spans="1:24" ht="18.75" customHeight="1" x14ac:dyDescent="0.3">
      <c r="A270" s="1"/>
      <c r="B270" s="2"/>
      <c r="C270" s="3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5"/>
      <c r="W270" s="5"/>
      <c r="X270" s="5"/>
    </row>
    <row r="271" spans="1:24" ht="18.75" customHeight="1" x14ac:dyDescent="0.3">
      <c r="A271" s="1"/>
      <c r="B271" s="2"/>
      <c r="C271" s="3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5"/>
      <c r="W271" s="5"/>
      <c r="X271" s="5"/>
    </row>
    <row r="272" spans="1:24" ht="18.75" customHeight="1" x14ac:dyDescent="0.3">
      <c r="A272" s="1"/>
      <c r="B272" s="2"/>
      <c r="C272" s="3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5"/>
      <c r="W272" s="5"/>
      <c r="X272" s="5"/>
    </row>
    <row r="273" spans="1:24" ht="18.75" customHeight="1" x14ac:dyDescent="0.3">
      <c r="A273" s="1"/>
      <c r="B273" s="2"/>
      <c r="C273" s="3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5"/>
      <c r="W273" s="5"/>
      <c r="X273" s="5"/>
    </row>
    <row r="274" spans="1:24" ht="18.75" customHeight="1" x14ac:dyDescent="0.3">
      <c r="A274" s="1"/>
      <c r="B274" s="2"/>
      <c r="C274" s="3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5"/>
      <c r="W274" s="5"/>
      <c r="X274" s="5"/>
    </row>
    <row r="275" spans="1:24" ht="18.75" customHeight="1" x14ac:dyDescent="0.3">
      <c r="A275" s="1"/>
      <c r="B275" s="2"/>
      <c r="C275" s="3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5"/>
      <c r="W275" s="5"/>
      <c r="X275" s="5"/>
    </row>
    <row r="276" spans="1:24" ht="18.75" customHeight="1" x14ac:dyDescent="0.3">
      <c r="A276" s="1"/>
      <c r="B276" s="2"/>
      <c r="C276" s="3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5"/>
      <c r="W276" s="5"/>
      <c r="X276" s="5"/>
    </row>
    <row r="277" spans="1:24" ht="18.75" customHeight="1" x14ac:dyDescent="0.3">
      <c r="A277" s="1"/>
      <c r="B277" s="2"/>
      <c r="C277" s="3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5"/>
      <c r="W277" s="5"/>
      <c r="X277" s="5"/>
    </row>
    <row r="278" spans="1:24" ht="18.75" customHeight="1" x14ac:dyDescent="0.3">
      <c r="A278" s="1"/>
      <c r="B278" s="2"/>
      <c r="C278" s="3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5"/>
      <c r="W278" s="5"/>
      <c r="X278" s="5"/>
    </row>
    <row r="279" spans="1:24" ht="18.75" customHeight="1" x14ac:dyDescent="0.3">
      <c r="A279" s="1"/>
      <c r="B279" s="2"/>
      <c r="C279" s="3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5"/>
      <c r="W279" s="5"/>
      <c r="X279" s="5"/>
    </row>
    <row r="280" spans="1:24" ht="18.75" customHeight="1" x14ac:dyDescent="0.3">
      <c r="A280" s="1"/>
      <c r="B280" s="2"/>
      <c r="C280" s="3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5"/>
      <c r="W280" s="5"/>
      <c r="X280" s="5"/>
    </row>
    <row r="281" spans="1:24" ht="18.75" customHeight="1" x14ac:dyDescent="0.3">
      <c r="A281" s="1"/>
      <c r="B281" s="2"/>
      <c r="C281" s="3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5"/>
      <c r="W281" s="5"/>
      <c r="X281" s="5"/>
    </row>
    <row r="282" spans="1:24" ht="18.75" customHeight="1" x14ac:dyDescent="0.3">
      <c r="A282" s="1"/>
      <c r="B282" s="2"/>
      <c r="C282" s="3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5"/>
      <c r="W282" s="5"/>
      <c r="X282" s="5"/>
    </row>
    <row r="283" spans="1:24" ht="18.75" customHeight="1" x14ac:dyDescent="0.3">
      <c r="A283" s="1"/>
      <c r="B283" s="2"/>
      <c r="C283" s="3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5"/>
      <c r="W283" s="5"/>
      <c r="X283" s="5"/>
    </row>
    <row r="284" spans="1:24" ht="18.75" customHeight="1" x14ac:dyDescent="0.3">
      <c r="A284" s="1"/>
      <c r="B284" s="2"/>
      <c r="C284" s="3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5"/>
      <c r="W284" s="5"/>
      <c r="X284" s="5"/>
    </row>
    <row r="285" spans="1:24" ht="18.75" customHeight="1" x14ac:dyDescent="0.3">
      <c r="A285" s="1"/>
      <c r="B285" s="2"/>
      <c r="C285" s="3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5"/>
      <c r="W285" s="5"/>
      <c r="X285" s="5"/>
    </row>
    <row r="286" spans="1:24" ht="18.75" customHeight="1" x14ac:dyDescent="0.3">
      <c r="A286" s="1"/>
      <c r="B286" s="2"/>
      <c r="C286" s="3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5"/>
      <c r="W286" s="5"/>
      <c r="X286" s="5"/>
    </row>
    <row r="287" spans="1:24" ht="18.75" customHeight="1" x14ac:dyDescent="0.3">
      <c r="A287" s="1"/>
      <c r="B287" s="2"/>
      <c r="C287" s="3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5"/>
      <c r="W287" s="5"/>
      <c r="X287" s="5"/>
    </row>
    <row r="288" spans="1:24" ht="18.75" customHeight="1" x14ac:dyDescent="0.3">
      <c r="A288" s="1"/>
      <c r="B288" s="2"/>
      <c r="C288" s="3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5"/>
      <c r="W288" s="5"/>
      <c r="X288" s="5"/>
    </row>
    <row r="289" spans="1:24" ht="18.75" customHeight="1" x14ac:dyDescent="0.3">
      <c r="A289" s="1"/>
      <c r="B289" s="2"/>
      <c r="C289" s="3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5"/>
      <c r="W289" s="5"/>
      <c r="X289" s="5"/>
    </row>
    <row r="290" spans="1:24" ht="18.75" customHeight="1" x14ac:dyDescent="0.3">
      <c r="A290" s="1"/>
      <c r="B290" s="2"/>
      <c r="C290" s="3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5"/>
      <c r="W290" s="5"/>
      <c r="X290" s="5"/>
    </row>
    <row r="291" spans="1:24" ht="18.75" customHeight="1" x14ac:dyDescent="0.3">
      <c r="A291" s="1"/>
      <c r="B291" s="2"/>
      <c r="C291" s="3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5"/>
      <c r="W291" s="5"/>
      <c r="X291" s="5"/>
    </row>
    <row r="292" spans="1:24" ht="18.75" customHeight="1" x14ac:dyDescent="0.3">
      <c r="A292" s="1"/>
      <c r="B292" s="2"/>
      <c r="C292" s="3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5"/>
      <c r="W292" s="5"/>
      <c r="X292" s="5"/>
    </row>
    <row r="293" spans="1:24" ht="18.75" customHeight="1" x14ac:dyDescent="0.3">
      <c r="A293" s="1"/>
      <c r="B293" s="2"/>
      <c r="C293" s="3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5"/>
      <c r="W293" s="5"/>
      <c r="X293" s="5"/>
    </row>
    <row r="294" spans="1:24" ht="18.75" customHeight="1" x14ac:dyDescent="0.3">
      <c r="A294" s="1"/>
      <c r="B294" s="2"/>
      <c r="C294" s="3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5"/>
      <c r="W294" s="5"/>
      <c r="X294" s="5"/>
    </row>
    <row r="295" spans="1:24" ht="18.75" customHeight="1" x14ac:dyDescent="0.3">
      <c r="A295" s="1"/>
      <c r="B295" s="2"/>
      <c r="C295" s="3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5"/>
      <c r="W295" s="5"/>
      <c r="X295" s="5"/>
    </row>
    <row r="296" spans="1:24" ht="18.75" customHeight="1" x14ac:dyDescent="0.3">
      <c r="A296" s="1"/>
      <c r="B296" s="2"/>
      <c r="C296" s="3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5"/>
      <c r="W296" s="5"/>
      <c r="X296" s="5"/>
    </row>
    <row r="297" spans="1:24" ht="18.75" customHeight="1" x14ac:dyDescent="0.3">
      <c r="A297" s="1"/>
      <c r="B297" s="2"/>
      <c r="C297" s="3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5"/>
      <c r="W297" s="5"/>
      <c r="X297" s="5"/>
    </row>
    <row r="298" spans="1:24" ht="18.75" customHeight="1" x14ac:dyDescent="0.3">
      <c r="A298" s="1"/>
      <c r="B298" s="2"/>
      <c r="C298" s="3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5"/>
      <c r="W298" s="5"/>
      <c r="X298" s="5"/>
    </row>
    <row r="299" spans="1:24" ht="18.75" customHeight="1" x14ac:dyDescent="0.3">
      <c r="A299" s="1"/>
      <c r="B299" s="2"/>
      <c r="C299" s="3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5"/>
      <c r="W299" s="5"/>
      <c r="X299" s="5"/>
    </row>
    <row r="300" spans="1:24" ht="18.75" customHeight="1" x14ac:dyDescent="0.3">
      <c r="A300" s="1"/>
      <c r="B300" s="2"/>
      <c r="C300" s="3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5"/>
      <c r="W300" s="5"/>
      <c r="X300" s="5"/>
    </row>
    <row r="301" spans="1:24" ht="18.75" customHeight="1" x14ac:dyDescent="0.3">
      <c r="A301" s="1"/>
      <c r="B301" s="2"/>
      <c r="C301" s="3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5"/>
      <c r="W301" s="5"/>
      <c r="X301" s="5"/>
    </row>
    <row r="302" spans="1:24" ht="18.75" customHeight="1" x14ac:dyDescent="0.3">
      <c r="A302" s="1"/>
      <c r="B302" s="2"/>
      <c r="C302" s="3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5"/>
      <c r="W302" s="5"/>
      <c r="X302" s="5"/>
    </row>
    <row r="303" spans="1:24" ht="18.75" customHeight="1" x14ac:dyDescent="0.3">
      <c r="A303" s="1"/>
      <c r="B303" s="2"/>
      <c r="C303" s="3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5"/>
      <c r="W303" s="5"/>
      <c r="X303" s="5"/>
    </row>
    <row r="304" spans="1:24" ht="18.75" customHeight="1" x14ac:dyDescent="0.3">
      <c r="A304" s="1"/>
      <c r="B304" s="2"/>
      <c r="C304" s="3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5"/>
      <c r="W304" s="5"/>
      <c r="X304" s="5"/>
    </row>
    <row r="305" spans="1:24" ht="18.75" customHeight="1" x14ac:dyDescent="0.3">
      <c r="A305" s="1"/>
      <c r="B305" s="2"/>
      <c r="C305" s="3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5"/>
      <c r="W305" s="5"/>
      <c r="X305" s="5"/>
    </row>
    <row r="306" spans="1:24" ht="18.75" customHeight="1" x14ac:dyDescent="0.3">
      <c r="A306" s="1"/>
      <c r="B306" s="2"/>
      <c r="C306" s="3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5"/>
      <c r="W306" s="5"/>
      <c r="X306" s="5"/>
    </row>
    <row r="307" spans="1:24" ht="18.75" customHeight="1" x14ac:dyDescent="0.3">
      <c r="A307" s="1"/>
      <c r="B307" s="2"/>
      <c r="C307" s="3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5"/>
      <c r="W307" s="5"/>
      <c r="X307" s="5"/>
    </row>
    <row r="308" spans="1:24" ht="18.75" customHeight="1" x14ac:dyDescent="0.3">
      <c r="A308" s="1"/>
      <c r="B308" s="2"/>
      <c r="C308" s="3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5"/>
      <c r="W308" s="5"/>
      <c r="X308" s="5"/>
    </row>
    <row r="309" spans="1:24" ht="18.75" customHeight="1" x14ac:dyDescent="0.3">
      <c r="A309" s="1"/>
      <c r="B309" s="2"/>
      <c r="C309" s="3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5"/>
      <c r="W309" s="5"/>
      <c r="X309" s="5"/>
    </row>
    <row r="310" spans="1:24" ht="18.75" customHeight="1" x14ac:dyDescent="0.3">
      <c r="A310" s="1"/>
      <c r="B310" s="2"/>
      <c r="C310" s="3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5"/>
      <c r="W310" s="5"/>
      <c r="X310" s="5"/>
    </row>
    <row r="311" spans="1:24" ht="18.75" customHeight="1" x14ac:dyDescent="0.3">
      <c r="A311" s="1"/>
      <c r="B311" s="2"/>
      <c r="C311" s="3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5"/>
      <c r="W311" s="5"/>
      <c r="X311" s="5"/>
    </row>
    <row r="312" spans="1:24" ht="18.75" customHeight="1" x14ac:dyDescent="0.3">
      <c r="A312" s="1"/>
      <c r="B312" s="2"/>
      <c r="C312" s="3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5"/>
      <c r="W312" s="5"/>
      <c r="X312" s="5"/>
    </row>
    <row r="313" spans="1:24" ht="18.75" customHeight="1" x14ac:dyDescent="0.3">
      <c r="A313" s="1"/>
      <c r="B313" s="2"/>
      <c r="C313" s="3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5"/>
      <c r="W313" s="5"/>
      <c r="X313" s="5"/>
    </row>
    <row r="314" spans="1:24" ht="18.75" customHeight="1" x14ac:dyDescent="0.3">
      <c r="A314" s="1"/>
      <c r="B314" s="2"/>
      <c r="C314" s="3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5"/>
      <c r="W314" s="5"/>
      <c r="X314" s="5"/>
    </row>
    <row r="315" spans="1:24" ht="18.75" customHeight="1" x14ac:dyDescent="0.3">
      <c r="A315" s="1"/>
      <c r="B315" s="2"/>
      <c r="C315" s="3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5"/>
      <c r="W315" s="5"/>
      <c r="X315" s="5"/>
    </row>
    <row r="316" spans="1:24" ht="18.75" customHeight="1" x14ac:dyDescent="0.3">
      <c r="A316" s="1"/>
      <c r="B316" s="2"/>
      <c r="C316" s="3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5"/>
      <c r="W316" s="5"/>
      <c r="X316" s="5"/>
    </row>
    <row r="317" spans="1:24" ht="18.75" customHeight="1" x14ac:dyDescent="0.3">
      <c r="A317" s="1"/>
      <c r="B317" s="2"/>
      <c r="C317" s="3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5"/>
      <c r="W317" s="5"/>
      <c r="X317" s="5"/>
    </row>
    <row r="318" spans="1:24" ht="18.75" customHeight="1" x14ac:dyDescent="0.3">
      <c r="A318" s="1"/>
      <c r="B318" s="2"/>
      <c r="C318" s="3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5"/>
      <c r="W318" s="5"/>
      <c r="X318" s="5"/>
    </row>
    <row r="319" spans="1:24" ht="18.75" customHeight="1" x14ac:dyDescent="0.3">
      <c r="A319" s="1"/>
      <c r="B319" s="2"/>
      <c r="C319" s="3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5"/>
      <c r="W319" s="5"/>
      <c r="X319" s="5"/>
    </row>
    <row r="320" spans="1:24" ht="18.75" customHeight="1" x14ac:dyDescent="0.3">
      <c r="A320" s="1"/>
      <c r="B320" s="2"/>
      <c r="C320" s="3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5"/>
      <c r="W320" s="5"/>
      <c r="X320" s="5"/>
    </row>
    <row r="321" spans="1:24" ht="18.75" customHeight="1" x14ac:dyDescent="0.3">
      <c r="A321" s="1"/>
      <c r="B321" s="2"/>
      <c r="C321" s="3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5"/>
      <c r="W321" s="5"/>
      <c r="X321" s="5"/>
    </row>
  </sheetData>
  <autoFilter ref="A5:U116"/>
  <mergeCells count="6">
    <mergeCell ref="V4:V5"/>
    <mergeCell ref="W4:W5"/>
    <mergeCell ref="I118:J118"/>
    <mergeCell ref="S1:U1"/>
    <mergeCell ref="D4:O4"/>
    <mergeCell ref="A2:U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U232"/>
  <sheetViews>
    <sheetView workbookViewId="0">
      <pane xSplit="2" ySplit="7" topLeftCell="C143" activePane="bottomRight" state="frozen"/>
      <selection pane="topRight" activeCell="C1" sqref="C1"/>
      <selection pane="bottomLeft" activeCell="A8" sqref="A8"/>
      <selection pane="bottomRight" activeCell="C13" sqref="C13"/>
    </sheetView>
  </sheetViews>
  <sheetFormatPr defaultColWidth="14.44140625" defaultRowHeight="15" customHeight="1" x14ac:dyDescent="0.3"/>
  <cols>
    <col min="1" max="1" width="9.44140625" customWidth="1"/>
    <col min="2" max="2" width="46.33203125" customWidth="1"/>
    <col min="3" max="5" width="12.88671875" customWidth="1"/>
    <col min="6" max="6" width="17.5546875" customWidth="1"/>
    <col min="7" max="8" width="12.88671875" customWidth="1"/>
    <col min="9" max="9" width="14.6640625" customWidth="1"/>
    <col min="10" max="10" width="15.109375" customWidth="1"/>
    <col min="11" max="11" width="14.44140625" customWidth="1"/>
    <col min="12" max="12" width="38.6640625" customWidth="1"/>
    <col min="13" max="15" width="14" customWidth="1"/>
    <col min="16" max="16" width="19.109375" customWidth="1"/>
    <col min="17" max="17" width="18.33203125" customWidth="1"/>
    <col min="18" max="18" width="17.6640625" customWidth="1"/>
    <col min="19" max="19" width="16" customWidth="1"/>
    <col min="20" max="20" width="16.5546875" customWidth="1"/>
    <col min="21" max="21" width="11.5546875" customWidth="1"/>
  </cols>
  <sheetData>
    <row r="1" spans="1:21" ht="18.75" customHeight="1" x14ac:dyDescent="0.3">
      <c r="A1" s="73"/>
      <c r="B1" s="3"/>
      <c r="C1" s="73"/>
      <c r="D1" s="73"/>
      <c r="E1" s="73"/>
      <c r="F1" s="73"/>
      <c r="G1" s="73"/>
      <c r="H1" s="73"/>
      <c r="I1" s="3"/>
      <c r="J1" s="3"/>
      <c r="K1" s="3"/>
      <c r="L1" s="3"/>
      <c r="M1" s="3"/>
      <c r="N1" s="3"/>
      <c r="O1" s="3"/>
      <c r="P1" s="3"/>
      <c r="Q1" s="3"/>
      <c r="R1" s="3"/>
      <c r="S1" s="153" t="s">
        <v>68</v>
      </c>
      <c r="T1" s="151"/>
      <c r="U1" s="151"/>
    </row>
    <row r="2" spans="1:21" ht="26.25" customHeight="1" x14ac:dyDescent="0.3">
      <c r="A2" s="160" t="s">
        <v>69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ht="15.75" customHeight="1" x14ac:dyDescent="0.3">
      <c r="A3" s="73"/>
      <c r="B3" s="3"/>
      <c r="C3" s="73"/>
      <c r="D3" s="73"/>
      <c r="E3" s="73"/>
      <c r="F3" s="73"/>
      <c r="G3" s="73"/>
      <c r="H3" s="7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3" t="s">
        <v>2</v>
      </c>
    </row>
    <row r="4" spans="1:21" ht="28.5" customHeight="1" x14ac:dyDescent="0.3">
      <c r="A4" s="158" t="s">
        <v>3</v>
      </c>
      <c r="B4" s="158" t="s">
        <v>70</v>
      </c>
      <c r="C4" s="158" t="s">
        <v>71</v>
      </c>
      <c r="D4" s="158" t="s">
        <v>72</v>
      </c>
      <c r="E4" s="158" t="s">
        <v>73</v>
      </c>
      <c r="F4" s="158" t="s">
        <v>74</v>
      </c>
      <c r="G4" s="158" t="s">
        <v>75</v>
      </c>
      <c r="H4" s="158" t="s">
        <v>76</v>
      </c>
      <c r="I4" s="158" t="s">
        <v>77</v>
      </c>
      <c r="J4" s="163" t="s">
        <v>78</v>
      </c>
      <c r="K4" s="155"/>
      <c r="L4" s="155"/>
      <c r="M4" s="156"/>
      <c r="N4" s="163" t="s">
        <v>79</v>
      </c>
      <c r="O4" s="156"/>
      <c r="P4" s="163" t="s">
        <v>80</v>
      </c>
      <c r="Q4" s="155"/>
      <c r="R4" s="155"/>
      <c r="S4" s="155"/>
      <c r="T4" s="156"/>
      <c r="U4" s="158" t="s">
        <v>81</v>
      </c>
    </row>
    <row r="5" spans="1:21" ht="23.25" customHeight="1" x14ac:dyDescent="0.3">
      <c r="A5" s="161"/>
      <c r="B5" s="161"/>
      <c r="C5" s="161"/>
      <c r="D5" s="161"/>
      <c r="E5" s="161"/>
      <c r="F5" s="161"/>
      <c r="G5" s="161"/>
      <c r="H5" s="161"/>
      <c r="I5" s="161"/>
      <c r="J5" s="158" t="s">
        <v>82</v>
      </c>
      <c r="K5" s="163" t="s">
        <v>83</v>
      </c>
      <c r="L5" s="155"/>
      <c r="M5" s="156"/>
      <c r="N5" s="158" t="s">
        <v>84</v>
      </c>
      <c r="O5" s="158" t="s">
        <v>85</v>
      </c>
      <c r="P5" s="158" t="s">
        <v>82</v>
      </c>
      <c r="Q5" s="158" t="s">
        <v>83</v>
      </c>
      <c r="R5" s="74" t="s">
        <v>86</v>
      </c>
      <c r="S5" s="158" t="s">
        <v>87</v>
      </c>
      <c r="T5" s="158" t="s">
        <v>88</v>
      </c>
      <c r="U5" s="161"/>
    </row>
    <row r="6" spans="1:21" ht="202.5" customHeight="1" x14ac:dyDescent="0.3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74" t="s">
        <v>89</v>
      </c>
      <c r="L6" s="74" t="s">
        <v>90</v>
      </c>
      <c r="M6" s="74" t="s">
        <v>91</v>
      </c>
      <c r="N6" s="159"/>
      <c r="O6" s="159"/>
      <c r="P6" s="159"/>
      <c r="Q6" s="159"/>
      <c r="R6" s="74" t="s">
        <v>92</v>
      </c>
      <c r="S6" s="159"/>
      <c r="T6" s="159"/>
      <c r="U6" s="159"/>
    </row>
    <row r="7" spans="1:21" ht="12.75" customHeight="1" x14ac:dyDescent="0.3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  <c r="S7" s="75">
        <v>19</v>
      </c>
      <c r="T7" s="75">
        <v>20</v>
      </c>
      <c r="U7" s="75">
        <v>21</v>
      </c>
    </row>
    <row r="8" spans="1:21" ht="74.25" customHeight="1" x14ac:dyDescent="0.3">
      <c r="A8" s="76" t="s">
        <v>26</v>
      </c>
      <c r="B8" s="77" t="s">
        <v>27</v>
      </c>
      <c r="C8" s="78">
        <f t="shared" ref="C8:H8" si="0">+C9+C10</f>
        <v>0</v>
      </c>
      <c r="D8" s="78">
        <f t="shared" si="0"/>
        <v>0</v>
      </c>
      <c r="E8" s="78">
        <f t="shared" si="0"/>
        <v>0</v>
      </c>
      <c r="F8" s="78">
        <f t="shared" si="0"/>
        <v>0</v>
      </c>
      <c r="G8" s="78">
        <f t="shared" si="0"/>
        <v>0</v>
      </c>
      <c r="H8" s="78" t="e">
        <f t="shared" si="0"/>
        <v>#DIV/0!</v>
      </c>
      <c r="I8" s="79">
        <f>(I9+I10)</f>
        <v>0</v>
      </c>
      <c r="J8" s="80">
        <f t="shared" ref="J8:T8" si="1">+J9+J10</f>
        <v>0</v>
      </c>
      <c r="K8" s="80">
        <f t="shared" si="1"/>
        <v>0</v>
      </c>
      <c r="L8" s="80">
        <f t="shared" si="1"/>
        <v>0</v>
      </c>
      <c r="M8" s="80">
        <f t="shared" si="1"/>
        <v>0</v>
      </c>
      <c r="N8" s="80">
        <f t="shared" si="1"/>
        <v>0</v>
      </c>
      <c r="O8" s="80">
        <f t="shared" si="1"/>
        <v>0</v>
      </c>
      <c r="P8" s="80">
        <f t="shared" si="1"/>
        <v>0</v>
      </c>
      <c r="Q8" s="80">
        <f t="shared" si="1"/>
        <v>0</v>
      </c>
      <c r="R8" s="80">
        <f t="shared" si="1"/>
        <v>0</v>
      </c>
      <c r="S8" s="80">
        <f t="shared" si="1"/>
        <v>0</v>
      </c>
      <c r="T8" s="80">
        <f t="shared" si="1"/>
        <v>0</v>
      </c>
      <c r="U8" s="81" t="e">
        <f t="shared" ref="U8:U27" si="2">T8/I8</f>
        <v>#DIV/0!</v>
      </c>
    </row>
    <row r="9" spans="1:21" ht="24.75" customHeight="1" x14ac:dyDescent="0.3">
      <c r="A9" s="82"/>
      <c r="B9" s="83" t="s">
        <v>35</v>
      </c>
      <c r="C9" s="84"/>
      <c r="D9" s="84"/>
      <c r="E9" s="84"/>
      <c r="F9" s="84"/>
      <c r="G9" s="84"/>
      <c r="H9" s="84" t="e">
        <f t="shared" ref="H9:H10" si="3">G9/C9*100</f>
        <v>#DIV/0!</v>
      </c>
      <c r="I9" s="85"/>
      <c r="J9" s="86"/>
      <c r="K9" s="86"/>
      <c r="L9" s="86"/>
      <c r="M9" s="86"/>
      <c r="N9" s="86"/>
      <c r="O9" s="86"/>
      <c r="P9" s="86"/>
      <c r="Q9" s="86"/>
      <c r="R9" s="86"/>
      <c r="S9" s="86"/>
      <c r="T9" s="86">
        <f t="shared" ref="T9:T10" si="4">SUM(P9:S9)</f>
        <v>0</v>
      </c>
      <c r="U9" s="87" t="e">
        <f t="shared" si="2"/>
        <v>#DIV/0!</v>
      </c>
    </row>
    <row r="10" spans="1:21" ht="24.75" customHeight="1" x14ac:dyDescent="0.3">
      <c r="A10" s="82"/>
      <c r="B10" s="83" t="s">
        <v>36</v>
      </c>
      <c r="C10" s="84"/>
      <c r="D10" s="84"/>
      <c r="E10" s="84"/>
      <c r="F10" s="84"/>
      <c r="G10" s="84"/>
      <c r="H10" s="84" t="e">
        <f t="shared" si="3"/>
        <v>#DIV/0!</v>
      </c>
      <c r="I10" s="85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>
        <f t="shared" si="4"/>
        <v>0</v>
      </c>
      <c r="U10" s="87" t="e">
        <f t="shared" si="2"/>
        <v>#DIV/0!</v>
      </c>
    </row>
    <row r="11" spans="1:21" ht="118.5" customHeight="1" x14ac:dyDescent="0.3">
      <c r="A11" s="76" t="s">
        <v>37</v>
      </c>
      <c r="B11" s="88" t="s">
        <v>93</v>
      </c>
      <c r="C11" s="78">
        <f t="shared" ref="C11:T11" si="5">C12+C16</f>
        <v>155</v>
      </c>
      <c r="D11" s="78">
        <f t="shared" si="5"/>
        <v>155</v>
      </c>
      <c r="E11" s="78">
        <f t="shared" si="5"/>
        <v>147</v>
      </c>
      <c r="F11" s="78">
        <f t="shared" si="5"/>
        <v>147</v>
      </c>
      <c r="G11" s="78">
        <f t="shared" si="5"/>
        <v>147</v>
      </c>
      <c r="H11" s="78" t="e">
        <f t="shared" si="5"/>
        <v>#DIV/0!</v>
      </c>
      <c r="I11" s="79">
        <f t="shared" si="5"/>
        <v>56230</v>
      </c>
      <c r="J11" s="80">
        <f t="shared" si="5"/>
        <v>1619100</v>
      </c>
      <c r="K11" s="80">
        <f t="shared" si="5"/>
        <v>90000</v>
      </c>
      <c r="L11" s="80">
        <f t="shared" si="5"/>
        <v>2939485.6</v>
      </c>
      <c r="M11" s="80">
        <f t="shared" si="5"/>
        <v>485260.15</v>
      </c>
      <c r="N11" s="89">
        <f t="shared" si="5"/>
        <v>0</v>
      </c>
      <c r="O11" s="80">
        <f t="shared" si="5"/>
        <v>90000</v>
      </c>
      <c r="P11" s="90">
        <f t="shared" si="5"/>
        <v>1597736.03</v>
      </c>
      <c r="Q11" s="80">
        <f t="shared" si="5"/>
        <v>2683430.65</v>
      </c>
      <c r="R11" s="80">
        <f t="shared" si="5"/>
        <v>485260.15</v>
      </c>
      <c r="S11" s="80">
        <f t="shared" si="5"/>
        <v>455645.23</v>
      </c>
      <c r="T11" s="80">
        <f t="shared" si="5"/>
        <v>5222072.0600000005</v>
      </c>
      <c r="U11" s="81">
        <f t="shared" si="2"/>
        <v>92.869857015827861</v>
      </c>
    </row>
    <row r="12" spans="1:21" ht="24.75" customHeight="1" x14ac:dyDescent="0.3">
      <c r="A12" s="91"/>
      <c r="B12" s="92" t="s">
        <v>94</v>
      </c>
      <c r="C12" s="93">
        <f t="shared" ref="C12:G12" si="6">C13+C14+C15</f>
        <v>0</v>
      </c>
      <c r="D12" s="93">
        <f t="shared" si="6"/>
        <v>0</v>
      </c>
      <c r="E12" s="93">
        <f t="shared" si="6"/>
        <v>0</v>
      </c>
      <c r="F12" s="93">
        <f t="shared" si="6"/>
        <v>0</v>
      </c>
      <c r="G12" s="93">
        <f t="shared" si="6"/>
        <v>0</v>
      </c>
      <c r="H12" s="93" t="e">
        <f t="shared" ref="H12:H27" si="7">G12/C12*100</f>
        <v>#DIV/0!</v>
      </c>
      <c r="I12" s="94">
        <f>(I13+I14+I15)</f>
        <v>0</v>
      </c>
      <c r="J12" s="95">
        <f t="shared" ref="J12:T12" si="8">J13+J14+J15</f>
        <v>0</v>
      </c>
      <c r="K12" s="95">
        <f t="shared" si="8"/>
        <v>0</v>
      </c>
      <c r="L12" s="95">
        <f t="shared" si="8"/>
        <v>0</v>
      </c>
      <c r="M12" s="95">
        <f t="shared" si="8"/>
        <v>0</v>
      </c>
      <c r="N12" s="96">
        <f t="shared" si="8"/>
        <v>0</v>
      </c>
      <c r="O12" s="95">
        <f t="shared" si="8"/>
        <v>0</v>
      </c>
      <c r="P12" s="97">
        <f t="shared" si="8"/>
        <v>0</v>
      </c>
      <c r="Q12" s="95">
        <f t="shared" si="8"/>
        <v>0</v>
      </c>
      <c r="R12" s="95">
        <f t="shared" si="8"/>
        <v>0</v>
      </c>
      <c r="S12" s="95">
        <f t="shared" si="8"/>
        <v>0</v>
      </c>
      <c r="T12" s="95">
        <f t="shared" si="8"/>
        <v>0</v>
      </c>
      <c r="U12" s="98" t="e">
        <f t="shared" si="2"/>
        <v>#DIV/0!</v>
      </c>
    </row>
    <row r="13" spans="1:21" ht="24.75" customHeight="1" x14ac:dyDescent="0.3">
      <c r="A13" s="82"/>
      <c r="B13" s="83" t="s">
        <v>40</v>
      </c>
      <c r="C13" s="84"/>
      <c r="D13" s="84"/>
      <c r="E13" s="84"/>
      <c r="F13" s="84"/>
      <c r="G13" s="84"/>
      <c r="H13" s="84" t="e">
        <f t="shared" si="7"/>
        <v>#DIV/0!</v>
      </c>
      <c r="I13" s="85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>
        <f t="shared" ref="T13:T15" si="9">SUM(P13:S13)</f>
        <v>0</v>
      </c>
      <c r="U13" s="87" t="e">
        <f t="shared" si="2"/>
        <v>#DIV/0!</v>
      </c>
    </row>
    <row r="14" spans="1:21" ht="24.75" customHeight="1" x14ac:dyDescent="0.3">
      <c r="A14" s="82"/>
      <c r="B14" s="83" t="s">
        <v>41</v>
      </c>
      <c r="C14" s="84"/>
      <c r="D14" s="84"/>
      <c r="E14" s="84"/>
      <c r="F14" s="84"/>
      <c r="G14" s="84"/>
      <c r="H14" s="84" t="e">
        <f t="shared" si="7"/>
        <v>#DIV/0!</v>
      </c>
      <c r="I14" s="85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>
        <f t="shared" si="9"/>
        <v>0</v>
      </c>
      <c r="U14" s="87" t="e">
        <f t="shared" si="2"/>
        <v>#DIV/0!</v>
      </c>
    </row>
    <row r="15" spans="1:21" ht="24.75" customHeight="1" x14ac:dyDescent="0.3">
      <c r="A15" s="82"/>
      <c r="B15" s="83" t="s">
        <v>42</v>
      </c>
      <c r="C15" s="84"/>
      <c r="D15" s="84"/>
      <c r="E15" s="84"/>
      <c r="F15" s="84"/>
      <c r="G15" s="84"/>
      <c r="H15" s="84" t="e">
        <f t="shared" si="7"/>
        <v>#DIV/0!</v>
      </c>
      <c r="I15" s="85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>
        <f t="shared" si="9"/>
        <v>0</v>
      </c>
      <c r="U15" s="87" t="e">
        <f t="shared" si="2"/>
        <v>#DIV/0!</v>
      </c>
    </row>
    <row r="16" spans="1:21" ht="24.75" customHeight="1" x14ac:dyDescent="0.3">
      <c r="A16" s="91"/>
      <c r="B16" s="92" t="s">
        <v>95</v>
      </c>
      <c r="C16" s="93">
        <f t="shared" ref="C16:G16" si="10">SUM(C17:C25)</f>
        <v>155</v>
      </c>
      <c r="D16" s="93">
        <f t="shared" si="10"/>
        <v>155</v>
      </c>
      <c r="E16" s="93">
        <f t="shared" si="10"/>
        <v>147</v>
      </c>
      <c r="F16" s="93">
        <f t="shared" si="10"/>
        <v>147</v>
      </c>
      <c r="G16" s="93">
        <f t="shared" si="10"/>
        <v>147</v>
      </c>
      <c r="H16" s="93">
        <f t="shared" si="7"/>
        <v>94.838709677419359</v>
      </c>
      <c r="I16" s="94">
        <f t="shared" ref="I16:T16" si="11">SUM(I17:I25)</f>
        <v>56230</v>
      </c>
      <c r="J16" s="95">
        <f t="shared" si="11"/>
        <v>1619100</v>
      </c>
      <c r="K16" s="95">
        <f t="shared" si="11"/>
        <v>90000</v>
      </c>
      <c r="L16" s="95">
        <f t="shared" si="11"/>
        <v>2939485.6</v>
      </c>
      <c r="M16" s="95">
        <f t="shared" si="11"/>
        <v>485260.15</v>
      </c>
      <c r="N16" s="96">
        <f t="shared" si="11"/>
        <v>0</v>
      </c>
      <c r="O16" s="95">
        <f t="shared" si="11"/>
        <v>90000</v>
      </c>
      <c r="P16" s="97">
        <f t="shared" si="11"/>
        <v>1597736.03</v>
      </c>
      <c r="Q16" s="95">
        <f t="shared" si="11"/>
        <v>2683430.65</v>
      </c>
      <c r="R16" s="95">
        <f t="shared" si="11"/>
        <v>485260.15</v>
      </c>
      <c r="S16" s="95">
        <f t="shared" si="11"/>
        <v>455645.23</v>
      </c>
      <c r="T16" s="95">
        <f t="shared" si="11"/>
        <v>5222072.0600000005</v>
      </c>
      <c r="U16" s="99">
        <f t="shared" si="2"/>
        <v>92.869857015827861</v>
      </c>
    </row>
    <row r="17" spans="1:21" ht="24.75" customHeight="1" x14ac:dyDescent="0.3">
      <c r="A17" s="82"/>
      <c r="B17" s="83" t="s">
        <v>43</v>
      </c>
      <c r="C17" s="84"/>
      <c r="D17" s="84"/>
      <c r="E17" s="84"/>
      <c r="F17" s="84"/>
      <c r="G17" s="84"/>
      <c r="H17" s="84" t="e">
        <f t="shared" si="7"/>
        <v>#DIV/0!</v>
      </c>
      <c r="I17" s="85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>
        <f t="shared" ref="T17:T26" si="12">SUM(P17:S17)</f>
        <v>0</v>
      </c>
      <c r="U17" s="87" t="e">
        <f t="shared" si="2"/>
        <v>#DIV/0!</v>
      </c>
    </row>
    <row r="18" spans="1:21" ht="24.75" customHeight="1" x14ac:dyDescent="0.3">
      <c r="A18" s="82"/>
      <c r="B18" s="83" t="s">
        <v>44</v>
      </c>
      <c r="C18" s="84"/>
      <c r="D18" s="84"/>
      <c r="E18" s="84"/>
      <c r="F18" s="84"/>
      <c r="G18" s="84"/>
      <c r="H18" s="84" t="e">
        <f t="shared" si="7"/>
        <v>#DIV/0!</v>
      </c>
      <c r="I18" s="85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>
        <f t="shared" si="12"/>
        <v>0</v>
      </c>
      <c r="U18" s="87" t="e">
        <f t="shared" si="2"/>
        <v>#DIV/0!</v>
      </c>
    </row>
    <row r="19" spans="1:21" ht="24.75" customHeight="1" x14ac:dyDescent="0.3">
      <c r="A19" s="82"/>
      <c r="B19" s="83" t="s">
        <v>45</v>
      </c>
      <c r="C19" s="84"/>
      <c r="D19" s="84"/>
      <c r="E19" s="84"/>
      <c r="F19" s="84"/>
      <c r="G19" s="84"/>
      <c r="H19" s="84" t="e">
        <f t="shared" si="7"/>
        <v>#DIV/0!</v>
      </c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>
        <f t="shared" si="12"/>
        <v>0</v>
      </c>
      <c r="U19" s="87" t="e">
        <f t="shared" si="2"/>
        <v>#DIV/0!</v>
      </c>
    </row>
    <row r="20" spans="1:21" ht="24.75" customHeight="1" x14ac:dyDescent="0.3">
      <c r="A20" s="82"/>
      <c r="B20" s="83" t="s">
        <v>46</v>
      </c>
      <c r="C20" s="84">
        <v>155</v>
      </c>
      <c r="D20" s="84">
        <v>155</v>
      </c>
      <c r="E20" s="84">
        <v>147</v>
      </c>
      <c r="F20" s="84">
        <v>147</v>
      </c>
      <c r="G20" s="84">
        <v>147</v>
      </c>
      <c r="H20" s="84" t="e">
        <f>G20/#REF!*100</f>
        <v>#REF!</v>
      </c>
      <c r="I20" s="100">
        <v>56230</v>
      </c>
      <c r="J20" s="86">
        <v>1619100</v>
      </c>
      <c r="K20" s="101">
        <v>90000</v>
      </c>
      <c r="L20" s="146">
        <f>2539485.6+400000</f>
        <v>2939485.6</v>
      </c>
      <c r="M20" s="146">
        <f>14545+447136.26+23578.89</f>
        <v>485260.15</v>
      </c>
      <c r="N20" s="102"/>
      <c r="O20" s="86">
        <v>90000</v>
      </c>
      <c r="P20" s="147">
        <v>1597736.03</v>
      </c>
      <c r="Q20" s="147">
        <f>3168690.8-R20</f>
        <v>2683430.65</v>
      </c>
      <c r="R20" s="146">
        <f>14545+447136.26+23578.89</f>
        <v>485260.15</v>
      </c>
      <c r="S20" s="147">
        <v>455645.23</v>
      </c>
      <c r="T20" s="86">
        <f t="shared" si="12"/>
        <v>5222072.0600000005</v>
      </c>
      <c r="U20" s="87">
        <f t="shared" si="2"/>
        <v>92.869857015827861</v>
      </c>
    </row>
    <row r="21" spans="1:21" ht="24.75" customHeight="1" x14ac:dyDescent="0.3">
      <c r="A21" s="82"/>
      <c r="B21" s="83" t="s">
        <v>47</v>
      </c>
      <c r="D21" s="84"/>
      <c r="E21" s="84"/>
      <c r="F21" s="84"/>
      <c r="G21" s="84"/>
      <c r="H21" s="84">
        <f>G21/C20*100</f>
        <v>0</v>
      </c>
      <c r="I21" s="85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>
        <f t="shared" si="12"/>
        <v>0</v>
      </c>
      <c r="U21" s="87" t="e">
        <f t="shared" si="2"/>
        <v>#DIV/0!</v>
      </c>
    </row>
    <row r="22" spans="1:21" ht="24.75" customHeight="1" x14ac:dyDescent="0.3">
      <c r="A22" s="82"/>
      <c r="B22" s="83" t="s">
        <v>96</v>
      </c>
      <c r="C22" s="84"/>
      <c r="D22" s="84"/>
      <c r="E22" s="84"/>
      <c r="F22" s="84"/>
      <c r="G22" s="84"/>
      <c r="H22" s="84" t="e">
        <f t="shared" si="7"/>
        <v>#DIV/0!</v>
      </c>
      <c r="I22" s="85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>
        <f t="shared" si="12"/>
        <v>0</v>
      </c>
      <c r="U22" s="87" t="e">
        <f t="shared" si="2"/>
        <v>#DIV/0!</v>
      </c>
    </row>
    <row r="23" spans="1:21" ht="24.75" customHeight="1" x14ac:dyDescent="0.3">
      <c r="A23" s="82"/>
      <c r="B23" s="83" t="s">
        <v>51</v>
      </c>
      <c r="C23" s="84"/>
      <c r="D23" s="84"/>
      <c r="E23" s="84"/>
      <c r="F23" s="84"/>
      <c r="G23" s="84"/>
      <c r="H23" s="84" t="e">
        <f t="shared" si="7"/>
        <v>#DIV/0!</v>
      </c>
      <c r="I23" s="85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>
        <f t="shared" si="12"/>
        <v>0</v>
      </c>
      <c r="U23" s="87" t="e">
        <f t="shared" si="2"/>
        <v>#DIV/0!</v>
      </c>
    </row>
    <row r="24" spans="1:21" ht="24.75" customHeight="1" x14ac:dyDescent="0.3">
      <c r="A24" s="82"/>
      <c r="B24" s="83" t="s">
        <v>49</v>
      </c>
      <c r="C24" s="84"/>
      <c r="D24" s="84"/>
      <c r="E24" s="84"/>
      <c r="F24" s="84"/>
      <c r="G24" s="84"/>
      <c r="H24" s="84" t="e">
        <f t="shared" si="7"/>
        <v>#DIV/0!</v>
      </c>
      <c r="I24" s="85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>
        <f t="shared" si="12"/>
        <v>0</v>
      </c>
      <c r="U24" s="87" t="e">
        <f t="shared" si="2"/>
        <v>#DIV/0!</v>
      </c>
    </row>
    <row r="25" spans="1:21" ht="24.75" customHeight="1" x14ac:dyDescent="0.3">
      <c r="A25" s="82"/>
      <c r="B25" s="83" t="s">
        <v>52</v>
      </c>
      <c r="C25" s="84"/>
      <c r="D25" s="84"/>
      <c r="E25" s="84"/>
      <c r="F25" s="84"/>
      <c r="G25" s="84"/>
      <c r="H25" s="84" t="e">
        <f t="shared" si="7"/>
        <v>#DIV/0!</v>
      </c>
      <c r="I25" s="85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>
        <f t="shared" si="12"/>
        <v>0</v>
      </c>
      <c r="U25" s="87" t="e">
        <f t="shared" si="2"/>
        <v>#DIV/0!</v>
      </c>
    </row>
    <row r="26" spans="1:21" ht="47.25" customHeight="1" x14ac:dyDescent="0.3">
      <c r="A26" s="91" t="s">
        <v>62</v>
      </c>
      <c r="B26" s="92" t="s">
        <v>97</v>
      </c>
      <c r="C26" s="93"/>
      <c r="D26" s="93"/>
      <c r="E26" s="93"/>
      <c r="F26" s="93"/>
      <c r="G26" s="93"/>
      <c r="H26" s="93" t="e">
        <f t="shared" si="7"/>
        <v>#DIV/0!</v>
      </c>
      <c r="I26" s="94"/>
      <c r="J26" s="95"/>
      <c r="K26" s="95"/>
      <c r="L26" s="95"/>
      <c r="M26" s="95"/>
      <c r="N26" s="96"/>
      <c r="O26" s="95"/>
      <c r="P26" s="97"/>
      <c r="Q26" s="95"/>
      <c r="R26" s="95"/>
      <c r="S26" s="95"/>
      <c r="T26" s="95">
        <f t="shared" si="12"/>
        <v>0</v>
      </c>
      <c r="U26" s="99" t="e">
        <f t="shared" si="2"/>
        <v>#DIV/0!</v>
      </c>
    </row>
    <row r="27" spans="1:21" ht="36" customHeight="1" x14ac:dyDescent="0.3">
      <c r="A27" s="162" t="s">
        <v>98</v>
      </c>
      <c r="B27" s="156"/>
      <c r="C27" s="103">
        <f t="shared" ref="C27:G27" si="13">C8+C11+C26</f>
        <v>155</v>
      </c>
      <c r="D27" s="103">
        <f t="shared" si="13"/>
        <v>155</v>
      </c>
      <c r="E27" s="103">
        <f t="shared" si="13"/>
        <v>147</v>
      </c>
      <c r="F27" s="103">
        <f t="shared" si="13"/>
        <v>147</v>
      </c>
      <c r="G27" s="103">
        <f t="shared" si="13"/>
        <v>147</v>
      </c>
      <c r="H27" s="103">
        <f t="shared" si="7"/>
        <v>94.838709677419359</v>
      </c>
      <c r="I27" s="103">
        <f t="shared" ref="I27:T27" si="14">I8+I11+I26</f>
        <v>56230</v>
      </c>
      <c r="J27" s="104">
        <f t="shared" si="14"/>
        <v>1619100</v>
      </c>
      <c r="K27" s="104">
        <f t="shared" si="14"/>
        <v>90000</v>
      </c>
      <c r="L27" s="104">
        <f t="shared" si="14"/>
        <v>2939485.6</v>
      </c>
      <c r="M27" s="104">
        <f t="shared" si="14"/>
        <v>485260.15</v>
      </c>
      <c r="N27" s="104">
        <f t="shared" si="14"/>
        <v>0</v>
      </c>
      <c r="O27" s="104">
        <f t="shared" si="14"/>
        <v>90000</v>
      </c>
      <c r="P27" s="104">
        <f t="shared" si="14"/>
        <v>1597736.03</v>
      </c>
      <c r="Q27" s="104">
        <f t="shared" si="14"/>
        <v>2683430.65</v>
      </c>
      <c r="R27" s="104">
        <f t="shared" si="14"/>
        <v>485260.15</v>
      </c>
      <c r="S27" s="104">
        <f t="shared" si="14"/>
        <v>455645.23</v>
      </c>
      <c r="T27" s="104">
        <f t="shared" si="14"/>
        <v>5222072.0600000005</v>
      </c>
      <c r="U27" s="104">
        <f t="shared" si="2"/>
        <v>92.869857015827861</v>
      </c>
    </row>
    <row r="28" spans="1:21" ht="33.75" customHeight="1" x14ac:dyDescent="0.3">
      <c r="A28" s="73"/>
      <c r="B28" s="3"/>
      <c r="C28" s="73"/>
      <c r="D28" s="73"/>
      <c r="E28" s="73"/>
      <c r="F28" s="73"/>
      <c r="G28" s="73"/>
      <c r="H28" s="7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8.75" customHeight="1" x14ac:dyDescent="0.3">
      <c r="A29" s="105"/>
      <c r="B29" s="2" t="s">
        <v>99</v>
      </c>
      <c r="C29" s="105"/>
      <c r="D29" s="73"/>
      <c r="E29" s="73"/>
      <c r="F29" s="73"/>
      <c r="G29" s="73"/>
      <c r="H29" s="7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8.75" customHeight="1" x14ac:dyDescent="0.3">
      <c r="A30" s="1"/>
      <c r="B30" s="3"/>
      <c r="C30" s="105"/>
      <c r="D30" s="106"/>
      <c r="E30" s="106"/>
      <c r="F30" s="106"/>
      <c r="G30" s="106"/>
      <c r="H30" s="106"/>
      <c r="I30" s="67"/>
      <c r="J30" s="3"/>
      <c r="K30" s="3"/>
      <c r="L30" s="3"/>
      <c r="M30" s="3"/>
      <c r="N30" s="3"/>
      <c r="O30" s="3"/>
      <c r="P30" s="2"/>
      <c r="Q30" s="2"/>
      <c r="R30" s="2"/>
      <c r="S30" s="153"/>
      <c r="T30" s="151"/>
      <c r="U30" s="3"/>
    </row>
    <row r="31" spans="1:21" ht="18.75" customHeight="1" x14ac:dyDescent="0.3">
      <c r="A31" s="73"/>
      <c r="B31" s="70" t="s">
        <v>66</v>
      </c>
      <c r="C31" s="105"/>
      <c r="D31" s="106"/>
      <c r="E31" s="106"/>
      <c r="F31" s="106"/>
      <c r="G31" s="106"/>
      <c r="H31" s="106"/>
      <c r="I31" s="6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3">
      <c r="A32" s="73"/>
      <c r="B32" s="70" t="s">
        <v>67</v>
      </c>
      <c r="C32" s="73"/>
      <c r="D32" s="73"/>
      <c r="E32" s="73"/>
      <c r="F32" s="73"/>
      <c r="G32" s="73"/>
      <c r="H32" s="7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3">
      <c r="A33" s="73"/>
      <c r="B33" s="3"/>
      <c r="C33" s="73"/>
      <c r="D33" s="73"/>
      <c r="E33" s="73"/>
      <c r="F33" s="73"/>
      <c r="G33" s="73"/>
      <c r="H33" s="7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3">
      <c r="A34" s="73"/>
      <c r="B34" s="3"/>
      <c r="C34" s="73"/>
      <c r="D34" s="73"/>
      <c r="E34" s="73"/>
      <c r="F34" s="73"/>
      <c r="G34" s="73"/>
      <c r="H34" s="7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3">
      <c r="A35" s="73"/>
      <c r="B35" s="3"/>
      <c r="C35" s="73"/>
      <c r="D35" s="73"/>
      <c r="E35" s="73"/>
      <c r="F35" s="73"/>
      <c r="G35" s="73"/>
      <c r="H35" s="7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3">
      <c r="A36" s="73"/>
      <c r="B36" s="3"/>
      <c r="C36" s="73"/>
      <c r="D36" s="73"/>
      <c r="E36" s="73"/>
      <c r="F36" s="73"/>
      <c r="G36" s="73"/>
      <c r="H36" s="7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3">
      <c r="A37" s="73"/>
      <c r="B37" s="3"/>
      <c r="C37" s="73"/>
      <c r="D37" s="73"/>
      <c r="E37" s="73"/>
      <c r="F37" s="73"/>
      <c r="G37" s="73"/>
      <c r="H37" s="7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3">
      <c r="A38" s="73"/>
      <c r="B38" s="3"/>
      <c r="C38" s="73"/>
      <c r="D38" s="73"/>
      <c r="E38" s="73"/>
      <c r="F38" s="73"/>
      <c r="G38" s="73"/>
      <c r="H38" s="7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3">
      <c r="A39" s="73"/>
      <c r="B39" s="3"/>
      <c r="C39" s="73"/>
      <c r="D39" s="73"/>
      <c r="E39" s="73"/>
      <c r="F39" s="73"/>
      <c r="G39" s="73"/>
      <c r="H39" s="7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.75" customHeight="1" x14ac:dyDescent="0.3">
      <c r="A40" s="73"/>
      <c r="B40" s="3"/>
      <c r="C40" s="73"/>
      <c r="D40" s="73"/>
      <c r="E40" s="73"/>
      <c r="F40" s="73"/>
      <c r="G40" s="73"/>
      <c r="H40" s="7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3">
      <c r="A41" s="73"/>
      <c r="B41" s="3"/>
      <c r="C41" s="73"/>
      <c r="D41" s="73"/>
      <c r="E41" s="73"/>
      <c r="F41" s="73"/>
      <c r="G41" s="73"/>
      <c r="H41" s="7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3">
      <c r="A42" s="73"/>
      <c r="B42" s="3"/>
      <c r="C42" s="73"/>
      <c r="D42" s="73"/>
      <c r="E42" s="73"/>
      <c r="F42" s="73"/>
      <c r="G42" s="73"/>
      <c r="H42" s="7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3">
      <c r="A43" s="73"/>
      <c r="B43" s="3"/>
      <c r="C43" s="73"/>
      <c r="D43" s="73"/>
      <c r="E43" s="73"/>
      <c r="F43" s="73"/>
      <c r="G43" s="73"/>
      <c r="H43" s="7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3">
      <c r="A44" s="73"/>
      <c r="B44" s="3"/>
      <c r="C44" s="73"/>
      <c r="D44" s="73"/>
      <c r="E44" s="73"/>
      <c r="F44" s="73"/>
      <c r="G44" s="73"/>
      <c r="H44" s="7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3">
      <c r="A45" s="73"/>
      <c r="B45" s="3"/>
      <c r="C45" s="73"/>
      <c r="D45" s="73"/>
      <c r="E45" s="73"/>
      <c r="F45" s="73"/>
      <c r="G45" s="73"/>
      <c r="H45" s="7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5.75" customHeight="1" x14ac:dyDescent="0.3">
      <c r="A46" s="73"/>
      <c r="B46" s="3"/>
      <c r="C46" s="73"/>
      <c r="D46" s="73"/>
      <c r="E46" s="73"/>
      <c r="F46" s="73"/>
      <c r="G46" s="73"/>
      <c r="H46" s="7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3">
      <c r="A47" s="73"/>
      <c r="B47" s="3"/>
      <c r="C47" s="73"/>
      <c r="D47" s="73"/>
      <c r="E47" s="73"/>
      <c r="F47" s="73"/>
      <c r="G47" s="73"/>
      <c r="H47" s="7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3">
      <c r="A48" s="73"/>
      <c r="B48" s="3"/>
      <c r="C48" s="73"/>
      <c r="D48" s="73"/>
      <c r="E48" s="73"/>
      <c r="F48" s="73"/>
      <c r="G48" s="73"/>
      <c r="H48" s="7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3">
      <c r="A49" s="73"/>
      <c r="B49" s="3"/>
      <c r="C49" s="73"/>
      <c r="D49" s="73"/>
      <c r="E49" s="73"/>
      <c r="F49" s="73"/>
      <c r="G49" s="73"/>
      <c r="H49" s="7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3">
      <c r="A50" s="73"/>
      <c r="B50" s="3"/>
      <c r="C50" s="73"/>
      <c r="D50" s="73"/>
      <c r="E50" s="73"/>
      <c r="F50" s="73"/>
      <c r="G50" s="73"/>
      <c r="H50" s="7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.75" customHeight="1" x14ac:dyDescent="0.3">
      <c r="A51" s="73"/>
      <c r="B51" s="3"/>
      <c r="C51" s="73"/>
      <c r="D51" s="73"/>
      <c r="E51" s="73"/>
      <c r="F51" s="73"/>
      <c r="G51" s="73"/>
      <c r="H51" s="7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5.75" customHeight="1" x14ac:dyDescent="0.3">
      <c r="A52" s="73"/>
      <c r="B52" s="3"/>
      <c r="C52" s="73"/>
      <c r="D52" s="73"/>
      <c r="E52" s="73"/>
      <c r="F52" s="73"/>
      <c r="G52" s="73"/>
      <c r="H52" s="7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3">
      <c r="A53" s="73"/>
      <c r="B53" s="3"/>
      <c r="C53" s="73"/>
      <c r="D53" s="73"/>
      <c r="E53" s="73"/>
      <c r="F53" s="73"/>
      <c r="G53" s="73"/>
      <c r="H53" s="7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3">
      <c r="A54" s="73"/>
      <c r="B54" s="3"/>
      <c r="C54" s="73"/>
      <c r="D54" s="73"/>
      <c r="E54" s="73"/>
      <c r="F54" s="73"/>
      <c r="G54" s="73"/>
      <c r="H54" s="7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3">
      <c r="A55" s="73"/>
      <c r="B55" s="3"/>
      <c r="C55" s="73"/>
      <c r="D55" s="73"/>
      <c r="E55" s="73"/>
      <c r="F55" s="73"/>
      <c r="G55" s="73"/>
      <c r="H55" s="7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3">
      <c r="A56" s="73"/>
      <c r="B56" s="3"/>
      <c r="C56" s="73"/>
      <c r="D56" s="73"/>
      <c r="E56" s="73"/>
      <c r="F56" s="73"/>
      <c r="G56" s="73"/>
      <c r="H56" s="7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3">
      <c r="A57" s="73"/>
      <c r="B57" s="3"/>
      <c r="C57" s="73"/>
      <c r="D57" s="73"/>
      <c r="E57" s="73"/>
      <c r="F57" s="73"/>
      <c r="G57" s="73"/>
      <c r="H57" s="7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3">
      <c r="A58" s="73"/>
      <c r="B58" s="3"/>
      <c r="C58" s="73"/>
      <c r="D58" s="73"/>
      <c r="E58" s="73"/>
      <c r="F58" s="73"/>
      <c r="G58" s="73"/>
      <c r="H58" s="7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3">
      <c r="A59" s="73"/>
      <c r="B59" s="3"/>
      <c r="C59" s="73"/>
      <c r="D59" s="73"/>
      <c r="E59" s="73"/>
      <c r="F59" s="73"/>
      <c r="G59" s="73"/>
      <c r="H59" s="7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3">
      <c r="A60" s="73"/>
      <c r="B60" s="3"/>
      <c r="C60" s="73"/>
      <c r="D60" s="73"/>
      <c r="E60" s="73"/>
      <c r="F60" s="73"/>
      <c r="G60" s="73"/>
      <c r="H60" s="7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3">
      <c r="A61" s="73"/>
      <c r="B61" s="3"/>
      <c r="C61" s="73"/>
      <c r="D61" s="73"/>
      <c r="E61" s="73"/>
      <c r="F61" s="73"/>
      <c r="G61" s="73"/>
      <c r="H61" s="7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3">
      <c r="A62" s="73"/>
      <c r="B62" s="3"/>
      <c r="C62" s="73"/>
      <c r="D62" s="73"/>
      <c r="E62" s="73"/>
      <c r="F62" s="73"/>
      <c r="G62" s="73"/>
      <c r="H62" s="7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3">
      <c r="A63" s="73"/>
      <c r="B63" s="3"/>
      <c r="C63" s="73"/>
      <c r="D63" s="73"/>
      <c r="E63" s="73"/>
      <c r="F63" s="73"/>
      <c r="G63" s="73"/>
      <c r="H63" s="7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3">
      <c r="A64" s="73"/>
      <c r="B64" s="3"/>
      <c r="C64" s="73"/>
      <c r="D64" s="73"/>
      <c r="E64" s="73"/>
      <c r="F64" s="73"/>
      <c r="G64" s="73"/>
      <c r="H64" s="7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3">
      <c r="A65" s="73"/>
      <c r="B65" s="3"/>
      <c r="C65" s="73"/>
      <c r="D65" s="73"/>
      <c r="E65" s="73"/>
      <c r="F65" s="73"/>
      <c r="G65" s="73"/>
      <c r="H65" s="7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3">
      <c r="A66" s="73"/>
      <c r="B66" s="3"/>
      <c r="C66" s="73"/>
      <c r="D66" s="73"/>
      <c r="E66" s="73"/>
      <c r="F66" s="73"/>
      <c r="G66" s="73"/>
      <c r="H66" s="7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3">
      <c r="A67" s="73"/>
      <c r="B67" s="3"/>
      <c r="C67" s="73"/>
      <c r="D67" s="73"/>
      <c r="E67" s="73"/>
      <c r="F67" s="73"/>
      <c r="G67" s="73"/>
      <c r="H67" s="7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3">
      <c r="A68" s="73"/>
      <c r="B68" s="3"/>
      <c r="C68" s="73"/>
      <c r="D68" s="73"/>
      <c r="E68" s="73"/>
      <c r="F68" s="73"/>
      <c r="G68" s="73"/>
      <c r="H68" s="7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3">
      <c r="A69" s="73"/>
      <c r="B69" s="3"/>
      <c r="C69" s="73"/>
      <c r="D69" s="73"/>
      <c r="E69" s="73"/>
      <c r="F69" s="73"/>
      <c r="G69" s="73"/>
      <c r="H69" s="7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3">
      <c r="A70" s="73"/>
      <c r="B70" s="3"/>
      <c r="C70" s="73"/>
      <c r="D70" s="73"/>
      <c r="E70" s="73"/>
      <c r="F70" s="73"/>
      <c r="G70" s="73"/>
      <c r="H70" s="7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3">
      <c r="A71" s="73"/>
      <c r="B71" s="3"/>
      <c r="C71" s="73"/>
      <c r="D71" s="73"/>
      <c r="E71" s="73"/>
      <c r="F71" s="73"/>
      <c r="G71" s="73"/>
      <c r="H71" s="7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3">
      <c r="A72" s="73"/>
      <c r="B72" s="3"/>
      <c r="C72" s="73"/>
      <c r="D72" s="73"/>
      <c r="E72" s="73"/>
      <c r="F72" s="73"/>
      <c r="G72" s="73"/>
      <c r="H72" s="7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3">
      <c r="A73" s="73"/>
      <c r="B73" s="3"/>
      <c r="C73" s="73"/>
      <c r="D73" s="73"/>
      <c r="E73" s="73"/>
      <c r="F73" s="73"/>
      <c r="G73" s="73"/>
      <c r="H73" s="7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3">
      <c r="A74" s="73"/>
      <c r="B74" s="3"/>
      <c r="C74" s="73"/>
      <c r="D74" s="73"/>
      <c r="E74" s="73"/>
      <c r="F74" s="73"/>
      <c r="G74" s="73"/>
      <c r="H74" s="7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3">
      <c r="A75" s="73"/>
      <c r="B75" s="3"/>
      <c r="C75" s="73"/>
      <c r="D75" s="73"/>
      <c r="E75" s="73"/>
      <c r="F75" s="73"/>
      <c r="G75" s="73"/>
      <c r="H75" s="7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3">
      <c r="A76" s="73"/>
      <c r="B76" s="3"/>
      <c r="C76" s="73"/>
      <c r="D76" s="73"/>
      <c r="E76" s="73"/>
      <c r="F76" s="73"/>
      <c r="G76" s="73"/>
      <c r="H76" s="7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3">
      <c r="A77" s="73"/>
      <c r="B77" s="3"/>
      <c r="C77" s="73"/>
      <c r="D77" s="73"/>
      <c r="E77" s="73"/>
      <c r="F77" s="73"/>
      <c r="G77" s="73"/>
      <c r="H77" s="7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3">
      <c r="A78" s="73"/>
      <c r="B78" s="3"/>
      <c r="C78" s="73"/>
      <c r="D78" s="73"/>
      <c r="E78" s="73"/>
      <c r="F78" s="73"/>
      <c r="G78" s="73"/>
      <c r="H78" s="7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3">
      <c r="A79" s="73"/>
      <c r="B79" s="3"/>
      <c r="C79" s="73"/>
      <c r="D79" s="73"/>
      <c r="E79" s="73"/>
      <c r="F79" s="73"/>
      <c r="G79" s="73"/>
      <c r="H79" s="7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3">
      <c r="A80" s="73"/>
      <c r="B80" s="3"/>
      <c r="C80" s="73"/>
      <c r="D80" s="73"/>
      <c r="E80" s="73"/>
      <c r="F80" s="73"/>
      <c r="G80" s="73"/>
      <c r="H80" s="7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3">
      <c r="A81" s="73"/>
      <c r="B81" s="3"/>
      <c r="C81" s="73"/>
      <c r="D81" s="73"/>
      <c r="E81" s="73"/>
      <c r="F81" s="73"/>
      <c r="G81" s="73"/>
      <c r="H81" s="7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3">
      <c r="A82" s="73"/>
      <c r="B82" s="3"/>
      <c r="C82" s="73"/>
      <c r="D82" s="73"/>
      <c r="E82" s="73"/>
      <c r="F82" s="73"/>
      <c r="G82" s="73"/>
      <c r="H82" s="7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3">
      <c r="A83" s="73"/>
      <c r="B83" s="3"/>
      <c r="C83" s="73"/>
      <c r="D83" s="73"/>
      <c r="E83" s="73"/>
      <c r="F83" s="73"/>
      <c r="G83" s="73"/>
      <c r="H83" s="7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3">
      <c r="A84" s="73"/>
      <c r="B84" s="3"/>
      <c r="C84" s="73"/>
      <c r="D84" s="73"/>
      <c r="E84" s="73"/>
      <c r="F84" s="73"/>
      <c r="G84" s="73"/>
      <c r="H84" s="7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3">
      <c r="A85" s="73"/>
      <c r="B85" s="3"/>
      <c r="C85" s="73"/>
      <c r="D85" s="73"/>
      <c r="E85" s="73"/>
      <c r="F85" s="73"/>
      <c r="G85" s="73"/>
      <c r="H85" s="7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3">
      <c r="A86" s="73"/>
      <c r="B86" s="3"/>
      <c r="C86" s="73"/>
      <c r="D86" s="73"/>
      <c r="E86" s="73"/>
      <c r="F86" s="73"/>
      <c r="G86" s="73"/>
      <c r="H86" s="7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3">
      <c r="A87" s="73"/>
      <c r="B87" s="3"/>
      <c r="C87" s="73"/>
      <c r="D87" s="73"/>
      <c r="E87" s="73"/>
      <c r="F87" s="73"/>
      <c r="G87" s="73"/>
      <c r="H87" s="7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3">
      <c r="A88" s="73"/>
      <c r="B88" s="3"/>
      <c r="C88" s="73"/>
      <c r="D88" s="73"/>
      <c r="E88" s="73"/>
      <c r="F88" s="73"/>
      <c r="G88" s="73"/>
      <c r="H88" s="7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3">
      <c r="A89" s="73"/>
      <c r="B89" s="3"/>
      <c r="C89" s="73"/>
      <c r="D89" s="73"/>
      <c r="E89" s="73"/>
      <c r="F89" s="73"/>
      <c r="G89" s="73"/>
      <c r="H89" s="7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3">
      <c r="A90" s="73"/>
      <c r="B90" s="3"/>
      <c r="C90" s="73"/>
      <c r="D90" s="73"/>
      <c r="E90" s="73"/>
      <c r="F90" s="73"/>
      <c r="G90" s="73"/>
      <c r="H90" s="7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3">
      <c r="A91" s="73"/>
      <c r="B91" s="3"/>
      <c r="C91" s="73"/>
      <c r="D91" s="73"/>
      <c r="E91" s="73"/>
      <c r="F91" s="73"/>
      <c r="G91" s="73"/>
      <c r="H91" s="7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3">
      <c r="A92" s="73"/>
      <c r="B92" s="3"/>
      <c r="C92" s="73"/>
      <c r="D92" s="73"/>
      <c r="E92" s="73"/>
      <c r="F92" s="73"/>
      <c r="G92" s="73"/>
      <c r="H92" s="7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3">
      <c r="A93" s="73"/>
      <c r="B93" s="3"/>
      <c r="C93" s="73"/>
      <c r="D93" s="73"/>
      <c r="E93" s="73"/>
      <c r="F93" s="73"/>
      <c r="G93" s="73"/>
      <c r="H93" s="7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3">
      <c r="A94" s="73"/>
      <c r="B94" s="3"/>
      <c r="C94" s="73"/>
      <c r="D94" s="73"/>
      <c r="E94" s="73"/>
      <c r="F94" s="73"/>
      <c r="G94" s="73"/>
      <c r="H94" s="7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3">
      <c r="A95" s="73"/>
      <c r="B95" s="3"/>
      <c r="C95" s="73"/>
      <c r="D95" s="73"/>
      <c r="E95" s="73"/>
      <c r="F95" s="73"/>
      <c r="G95" s="73"/>
      <c r="H95" s="7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3">
      <c r="A96" s="73"/>
      <c r="B96" s="3"/>
      <c r="C96" s="73"/>
      <c r="D96" s="73"/>
      <c r="E96" s="73"/>
      <c r="F96" s="73"/>
      <c r="G96" s="73"/>
      <c r="H96" s="7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3">
      <c r="A97" s="73"/>
      <c r="B97" s="3"/>
      <c r="C97" s="73"/>
      <c r="D97" s="73"/>
      <c r="E97" s="73"/>
      <c r="F97" s="73"/>
      <c r="G97" s="73"/>
      <c r="H97" s="7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3">
      <c r="A98" s="73"/>
      <c r="B98" s="3"/>
      <c r="C98" s="73"/>
      <c r="D98" s="73"/>
      <c r="E98" s="73"/>
      <c r="F98" s="73"/>
      <c r="G98" s="73"/>
      <c r="H98" s="7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3">
      <c r="A99" s="73"/>
      <c r="B99" s="3"/>
      <c r="C99" s="73"/>
      <c r="D99" s="73"/>
      <c r="E99" s="73"/>
      <c r="F99" s="73"/>
      <c r="G99" s="73"/>
      <c r="H99" s="7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3">
      <c r="A100" s="73"/>
      <c r="B100" s="3"/>
      <c r="C100" s="73"/>
      <c r="D100" s="73"/>
      <c r="E100" s="73"/>
      <c r="F100" s="73"/>
      <c r="G100" s="73"/>
      <c r="H100" s="7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3">
      <c r="A101" s="73"/>
      <c r="B101" s="3"/>
      <c r="C101" s="73"/>
      <c r="D101" s="73"/>
      <c r="E101" s="73"/>
      <c r="F101" s="73"/>
      <c r="G101" s="73"/>
      <c r="H101" s="7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3">
      <c r="A102" s="73"/>
      <c r="B102" s="3"/>
      <c r="C102" s="73"/>
      <c r="D102" s="73"/>
      <c r="E102" s="73"/>
      <c r="F102" s="73"/>
      <c r="G102" s="73"/>
      <c r="H102" s="7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3">
      <c r="A103" s="73"/>
      <c r="B103" s="3"/>
      <c r="C103" s="73"/>
      <c r="D103" s="73"/>
      <c r="E103" s="73"/>
      <c r="F103" s="73"/>
      <c r="G103" s="73"/>
      <c r="H103" s="7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3">
      <c r="A104" s="73"/>
      <c r="B104" s="3"/>
      <c r="C104" s="73"/>
      <c r="D104" s="73"/>
      <c r="E104" s="73"/>
      <c r="F104" s="73"/>
      <c r="G104" s="73"/>
      <c r="H104" s="7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3">
      <c r="A105" s="73"/>
      <c r="B105" s="3"/>
      <c r="C105" s="73"/>
      <c r="D105" s="73"/>
      <c r="E105" s="73"/>
      <c r="F105" s="73"/>
      <c r="G105" s="73"/>
      <c r="H105" s="7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3">
      <c r="A106" s="73"/>
      <c r="B106" s="3"/>
      <c r="C106" s="73"/>
      <c r="D106" s="73"/>
      <c r="E106" s="73"/>
      <c r="F106" s="73"/>
      <c r="G106" s="73"/>
      <c r="H106" s="7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3">
      <c r="A107" s="73"/>
      <c r="B107" s="3"/>
      <c r="C107" s="73"/>
      <c r="D107" s="73"/>
      <c r="E107" s="73"/>
      <c r="F107" s="73"/>
      <c r="G107" s="73"/>
      <c r="H107" s="7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3">
      <c r="A108" s="73"/>
      <c r="B108" s="3"/>
      <c r="C108" s="73"/>
      <c r="D108" s="73"/>
      <c r="E108" s="73"/>
      <c r="F108" s="73"/>
      <c r="G108" s="73"/>
      <c r="H108" s="7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3">
      <c r="A109" s="73"/>
      <c r="B109" s="3"/>
      <c r="C109" s="73"/>
      <c r="D109" s="73"/>
      <c r="E109" s="73"/>
      <c r="F109" s="73"/>
      <c r="G109" s="73"/>
      <c r="H109" s="7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3">
      <c r="A110" s="73"/>
      <c r="B110" s="3"/>
      <c r="C110" s="73"/>
      <c r="D110" s="73"/>
      <c r="E110" s="73"/>
      <c r="F110" s="73"/>
      <c r="G110" s="73"/>
      <c r="H110" s="7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3">
      <c r="A111" s="73"/>
      <c r="B111" s="3"/>
      <c r="C111" s="73"/>
      <c r="D111" s="73"/>
      <c r="E111" s="73"/>
      <c r="F111" s="73"/>
      <c r="G111" s="73"/>
      <c r="H111" s="7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3">
      <c r="A112" s="73"/>
      <c r="B112" s="3"/>
      <c r="C112" s="73"/>
      <c r="D112" s="73"/>
      <c r="E112" s="73"/>
      <c r="F112" s="73"/>
      <c r="G112" s="73"/>
      <c r="H112" s="7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5.75" customHeight="1" x14ac:dyDescent="0.3">
      <c r="A113" s="73"/>
      <c r="B113" s="3"/>
      <c r="C113" s="73"/>
      <c r="D113" s="73"/>
      <c r="E113" s="73"/>
      <c r="F113" s="73"/>
      <c r="G113" s="73"/>
      <c r="H113" s="7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5.75" customHeight="1" x14ac:dyDescent="0.3">
      <c r="A114" s="73"/>
      <c r="B114" s="3"/>
      <c r="C114" s="73"/>
      <c r="D114" s="73"/>
      <c r="E114" s="73"/>
      <c r="F114" s="73"/>
      <c r="G114" s="73"/>
      <c r="H114" s="7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5.75" customHeight="1" x14ac:dyDescent="0.3">
      <c r="A115" s="73"/>
      <c r="B115" s="3"/>
      <c r="C115" s="73"/>
      <c r="D115" s="73"/>
      <c r="E115" s="73"/>
      <c r="F115" s="73"/>
      <c r="G115" s="73"/>
      <c r="H115" s="7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5.75" customHeight="1" x14ac:dyDescent="0.3">
      <c r="A116" s="73"/>
      <c r="B116" s="3"/>
      <c r="C116" s="73"/>
      <c r="D116" s="73"/>
      <c r="E116" s="73"/>
      <c r="F116" s="73"/>
      <c r="G116" s="73"/>
      <c r="H116" s="7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5.75" customHeight="1" x14ac:dyDescent="0.3">
      <c r="A117" s="73"/>
      <c r="B117" s="3"/>
      <c r="C117" s="73"/>
      <c r="D117" s="73"/>
      <c r="E117" s="73"/>
      <c r="F117" s="73"/>
      <c r="G117" s="73"/>
      <c r="H117" s="7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5.75" customHeight="1" x14ac:dyDescent="0.3">
      <c r="A118" s="73"/>
      <c r="B118" s="3"/>
      <c r="C118" s="73"/>
      <c r="D118" s="73"/>
      <c r="E118" s="73"/>
      <c r="F118" s="73"/>
      <c r="G118" s="73"/>
      <c r="H118" s="7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5.75" customHeight="1" x14ac:dyDescent="0.3">
      <c r="A119" s="73"/>
      <c r="B119" s="3"/>
      <c r="C119" s="73"/>
      <c r="D119" s="73"/>
      <c r="E119" s="73"/>
      <c r="F119" s="73"/>
      <c r="G119" s="73"/>
      <c r="H119" s="7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5.75" customHeight="1" x14ac:dyDescent="0.3">
      <c r="A120" s="73"/>
      <c r="B120" s="3"/>
      <c r="C120" s="73"/>
      <c r="D120" s="73"/>
      <c r="E120" s="73"/>
      <c r="F120" s="73"/>
      <c r="G120" s="73"/>
      <c r="H120" s="7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5.75" customHeight="1" x14ac:dyDescent="0.3">
      <c r="A121" s="73"/>
      <c r="B121" s="3"/>
      <c r="C121" s="73"/>
      <c r="D121" s="73"/>
      <c r="E121" s="73"/>
      <c r="F121" s="73"/>
      <c r="G121" s="73"/>
      <c r="H121" s="7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5.75" customHeight="1" x14ac:dyDescent="0.3">
      <c r="A122" s="73"/>
      <c r="B122" s="3"/>
      <c r="C122" s="73"/>
      <c r="D122" s="73"/>
      <c r="E122" s="73"/>
      <c r="F122" s="73"/>
      <c r="G122" s="73"/>
      <c r="H122" s="7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5.75" customHeight="1" x14ac:dyDescent="0.3">
      <c r="A123" s="73"/>
      <c r="B123" s="3"/>
      <c r="C123" s="73"/>
      <c r="D123" s="73"/>
      <c r="E123" s="73"/>
      <c r="F123" s="73"/>
      <c r="G123" s="73"/>
      <c r="H123" s="7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5.75" customHeight="1" x14ac:dyDescent="0.3">
      <c r="A124" s="73"/>
      <c r="B124" s="3"/>
      <c r="C124" s="73"/>
      <c r="D124" s="73"/>
      <c r="E124" s="73"/>
      <c r="F124" s="73"/>
      <c r="G124" s="73"/>
      <c r="H124" s="7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5.75" customHeight="1" x14ac:dyDescent="0.3">
      <c r="A125" s="73"/>
      <c r="B125" s="3"/>
      <c r="C125" s="73"/>
      <c r="D125" s="73"/>
      <c r="E125" s="73"/>
      <c r="F125" s="73"/>
      <c r="G125" s="73"/>
      <c r="H125" s="7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5.75" customHeight="1" x14ac:dyDescent="0.3">
      <c r="A126" s="73"/>
      <c r="B126" s="3"/>
      <c r="C126" s="73"/>
      <c r="D126" s="73"/>
      <c r="E126" s="73"/>
      <c r="F126" s="73"/>
      <c r="G126" s="73"/>
      <c r="H126" s="7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5.75" customHeight="1" x14ac:dyDescent="0.3">
      <c r="A127" s="73"/>
      <c r="B127" s="3"/>
      <c r="C127" s="73"/>
      <c r="D127" s="73"/>
      <c r="E127" s="73"/>
      <c r="F127" s="73"/>
      <c r="G127" s="73"/>
      <c r="H127" s="7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5.75" customHeight="1" x14ac:dyDescent="0.3">
      <c r="A128" s="73"/>
      <c r="B128" s="3"/>
      <c r="C128" s="73"/>
      <c r="D128" s="73"/>
      <c r="E128" s="73"/>
      <c r="F128" s="73"/>
      <c r="G128" s="73"/>
      <c r="H128" s="7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3">
      <c r="A129" s="73"/>
      <c r="B129" s="3"/>
      <c r="C129" s="73"/>
      <c r="D129" s="73"/>
      <c r="E129" s="73"/>
      <c r="F129" s="73"/>
      <c r="G129" s="73"/>
      <c r="H129" s="7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3">
      <c r="A130" s="73"/>
      <c r="B130" s="3"/>
      <c r="C130" s="73"/>
      <c r="D130" s="73"/>
      <c r="E130" s="73"/>
      <c r="F130" s="73"/>
      <c r="G130" s="73"/>
      <c r="H130" s="7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3">
      <c r="A131" s="73"/>
      <c r="B131" s="3"/>
      <c r="C131" s="73"/>
      <c r="D131" s="73"/>
      <c r="E131" s="73"/>
      <c r="F131" s="73"/>
      <c r="G131" s="73"/>
      <c r="H131" s="7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3">
      <c r="A132" s="73"/>
      <c r="B132" s="3"/>
      <c r="C132" s="73"/>
      <c r="D132" s="73"/>
      <c r="E132" s="73"/>
      <c r="F132" s="73"/>
      <c r="G132" s="73"/>
      <c r="H132" s="7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3">
      <c r="A133" s="73"/>
      <c r="B133" s="3"/>
      <c r="C133" s="73"/>
      <c r="D133" s="73"/>
      <c r="E133" s="73"/>
      <c r="F133" s="73"/>
      <c r="G133" s="73"/>
      <c r="H133" s="7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3">
      <c r="A134" s="73"/>
      <c r="B134" s="3"/>
      <c r="C134" s="73"/>
      <c r="D134" s="73"/>
      <c r="E134" s="73"/>
      <c r="F134" s="73"/>
      <c r="G134" s="73"/>
      <c r="H134" s="7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3">
      <c r="A135" s="73"/>
      <c r="B135" s="3"/>
      <c r="C135" s="73"/>
      <c r="D135" s="73"/>
      <c r="E135" s="73"/>
      <c r="F135" s="73"/>
      <c r="G135" s="73"/>
      <c r="H135" s="7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3">
      <c r="A136" s="73"/>
      <c r="B136" s="3"/>
      <c r="C136" s="73"/>
      <c r="D136" s="73"/>
      <c r="E136" s="73"/>
      <c r="F136" s="73"/>
      <c r="G136" s="73"/>
      <c r="H136" s="7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3">
      <c r="A137" s="73"/>
      <c r="B137" s="3"/>
      <c r="C137" s="73"/>
      <c r="D137" s="73"/>
      <c r="E137" s="73"/>
      <c r="F137" s="73"/>
      <c r="G137" s="73"/>
      <c r="H137" s="7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3">
      <c r="A138" s="73"/>
      <c r="B138" s="3"/>
      <c r="C138" s="73"/>
      <c r="D138" s="73"/>
      <c r="E138" s="73"/>
      <c r="F138" s="73"/>
      <c r="G138" s="73"/>
      <c r="H138" s="7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3">
      <c r="A139" s="73"/>
      <c r="B139" s="3"/>
      <c r="C139" s="73"/>
      <c r="D139" s="73"/>
      <c r="E139" s="73"/>
      <c r="F139" s="73"/>
      <c r="G139" s="73"/>
      <c r="H139" s="7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3">
      <c r="A140" s="73"/>
      <c r="B140" s="3"/>
      <c r="C140" s="73"/>
      <c r="D140" s="73"/>
      <c r="E140" s="73"/>
      <c r="F140" s="73"/>
      <c r="G140" s="73"/>
      <c r="H140" s="7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3">
      <c r="A141" s="73"/>
      <c r="B141" s="3"/>
      <c r="C141" s="73"/>
      <c r="D141" s="73"/>
      <c r="E141" s="73"/>
      <c r="F141" s="73"/>
      <c r="G141" s="73"/>
      <c r="H141" s="7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3">
      <c r="A142" s="73"/>
      <c r="B142" s="3"/>
      <c r="C142" s="73"/>
      <c r="D142" s="73"/>
      <c r="E142" s="73"/>
      <c r="F142" s="73"/>
      <c r="G142" s="73"/>
      <c r="H142" s="7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3">
      <c r="A143" s="73"/>
      <c r="B143" s="3"/>
      <c r="C143" s="73"/>
      <c r="D143" s="73"/>
      <c r="E143" s="73"/>
      <c r="F143" s="73"/>
      <c r="G143" s="73"/>
      <c r="H143" s="7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3">
      <c r="A144" s="73"/>
      <c r="B144" s="3"/>
      <c r="C144" s="73"/>
      <c r="D144" s="73"/>
      <c r="E144" s="73"/>
      <c r="F144" s="73"/>
      <c r="G144" s="73"/>
      <c r="H144" s="7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3">
      <c r="A145" s="73"/>
      <c r="B145" s="3"/>
      <c r="C145" s="73"/>
      <c r="D145" s="73"/>
      <c r="E145" s="73"/>
      <c r="F145" s="73"/>
      <c r="G145" s="73"/>
      <c r="H145" s="7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3">
      <c r="A146" s="73"/>
      <c r="B146" s="3"/>
      <c r="C146" s="73"/>
      <c r="D146" s="73"/>
      <c r="E146" s="73"/>
      <c r="F146" s="73"/>
      <c r="G146" s="73"/>
      <c r="H146" s="7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3">
      <c r="A147" s="73"/>
      <c r="B147" s="3"/>
      <c r="C147" s="73"/>
      <c r="D147" s="73"/>
      <c r="E147" s="73"/>
      <c r="F147" s="73"/>
      <c r="G147" s="73"/>
      <c r="H147" s="7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3">
      <c r="A148" s="73"/>
      <c r="B148" s="3"/>
      <c r="C148" s="73"/>
      <c r="D148" s="73"/>
      <c r="E148" s="73"/>
      <c r="F148" s="73"/>
      <c r="G148" s="73"/>
      <c r="H148" s="7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3">
      <c r="A149" s="73"/>
      <c r="B149" s="3"/>
      <c r="C149" s="73"/>
      <c r="D149" s="73"/>
      <c r="E149" s="73"/>
      <c r="F149" s="73"/>
      <c r="G149" s="73"/>
      <c r="H149" s="7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3">
      <c r="A150" s="73"/>
      <c r="B150" s="3"/>
      <c r="C150" s="73"/>
      <c r="D150" s="73"/>
      <c r="E150" s="73"/>
      <c r="F150" s="73"/>
      <c r="G150" s="73"/>
      <c r="H150" s="7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3">
      <c r="A151" s="73"/>
      <c r="B151" s="3"/>
      <c r="C151" s="73"/>
      <c r="D151" s="73"/>
      <c r="E151" s="73"/>
      <c r="F151" s="73"/>
      <c r="G151" s="73"/>
      <c r="H151" s="7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3">
      <c r="A152" s="73"/>
      <c r="B152" s="3"/>
      <c r="C152" s="73"/>
      <c r="D152" s="73"/>
      <c r="E152" s="73"/>
      <c r="F152" s="73"/>
      <c r="G152" s="73"/>
      <c r="H152" s="7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3">
      <c r="A153" s="73"/>
      <c r="B153" s="3"/>
      <c r="C153" s="73"/>
      <c r="D153" s="73"/>
      <c r="E153" s="73"/>
      <c r="F153" s="73"/>
      <c r="G153" s="73"/>
      <c r="H153" s="7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3">
      <c r="A154" s="73"/>
      <c r="B154" s="3"/>
      <c r="C154" s="73"/>
      <c r="D154" s="73"/>
      <c r="E154" s="73"/>
      <c r="F154" s="73"/>
      <c r="G154" s="73"/>
      <c r="H154" s="7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3">
      <c r="A155" s="73"/>
      <c r="B155" s="3"/>
      <c r="C155" s="73"/>
      <c r="D155" s="73"/>
      <c r="E155" s="73"/>
      <c r="F155" s="73"/>
      <c r="G155" s="73"/>
      <c r="H155" s="7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3">
      <c r="A156" s="73"/>
      <c r="B156" s="3"/>
      <c r="C156" s="73"/>
      <c r="D156" s="73"/>
      <c r="E156" s="73"/>
      <c r="F156" s="73"/>
      <c r="G156" s="73"/>
      <c r="H156" s="7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3">
      <c r="A157" s="73"/>
      <c r="B157" s="3"/>
      <c r="C157" s="73"/>
      <c r="D157" s="73"/>
      <c r="E157" s="73"/>
      <c r="F157" s="73"/>
      <c r="G157" s="73"/>
      <c r="H157" s="7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3">
      <c r="A158" s="73"/>
      <c r="B158" s="3"/>
      <c r="C158" s="73"/>
      <c r="D158" s="73"/>
      <c r="E158" s="73"/>
      <c r="F158" s="73"/>
      <c r="G158" s="73"/>
      <c r="H158" s="7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3">
      <c r="A159" s="73"/>
      <c r="B159" s="3"/>
      <c r="C159" s="73"/>
      <c r="D159" s="73"/>
      <c r="E159" s="73"/>
      <c r="F159" s="73"/>
      <c r="G159" s="73"/>
      <c r="H159" s="7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3">
      <c r="A160" s="73"/>
      <c r="B160" s="3"/>
      <c r="C160" s="73"/>
      <c r="D160" s="73"/>
      <c r="E160" s="73"/>
      <c r="F160" s="73"/>
      <c r="G160" s="73"/>
      <c r="H160" s="7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3">
      <c r="A161" s="73"/>
      <c r="B161" s="3"/>
      <c r="C161" s="73"/>
      <c r="D161" s="73"/>
      <c r="E161" s="73"/>
      <c r="F161" s="73"/>
      <c r="G161" s="73"/>
      <c r="H161" s="7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3">
      <c r="A162" s="73"/>
      <c r="B162" s="3"/>
      <c r="C162" s="73"/>
      <c r="D162" s="73"/>
      <c r="E162" s="73"/>
      <c r="F162" s="73"/>
      <c r="G162" s="73"/>
      <c r="H162" s="7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3">
      <c r="A163" s="73"/>
      <c r="B163" s="3"/>
      <c r="C163" s="73"/>
      <c r="D163" s="73"/>
      <c r="E163" s="73"/>
      <c r="F163" s="73"/>
      <c r="G163" s="73"/>
      <c r="H163" s="7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3">
      <c r="A164" s="73"/>
      <c r="B164" s="3"/>
      <c r="C164" s="73"/>
      <c r="D164" s="73"/>
      <c r="E164" s="73"/>
      <c r="F164" s="73"/>
      <c r="G164" s="73"/>
      <c r="H164" s="7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3">
      <c r="A165" s="73"/>
      <c r="B165" s="3"/>
      <c r="C165" s="73"/>
      <c r="D165" s="73"/>
      <c r="E165" s="73"/>
      <c r="F165" s="73"/>
      <c r="G165" s="73"/>
      <c r="H165" s="7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3">
      <c r="A166" s="73"/>
      <c r="B166" s="3"/>
      <c r="C166" s="73"/>
      <c r="D166" s="73"/>
      <c r="E166" s="73"/>
      <c r="F166" s="73"/>
      <c r="G166" s="73"/>
      <c r="H166" s="7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3">
      <c r="A167" s="73"/>
      <c r="B167" s="3"/>
      <c r="C167" s="73"/>
      <c r="D167" s="73"/>
      <c r="E167" s="73"/>
      <c r="F167" s="73"/>
      <c r="G167" s="73"/>
      <c r="H167" s="7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3">
      <c r="A168" s="73"/>
      <c r="B168" s="3"/>
      <c r="C168" s="73"/>
      <c r="D168" s="73"/>
      <c r="E168" s="73"/>
      <c r="F168" s="73"/>
      <c r="G168" s="73"/>
      <c r="H168" s="7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3">
      <c r="A169" s="73"/>
      <c r="B169" s="3"/>
      <c r="C169" s="73"/>
      <c r="D169" s="73"/>
      <c r="E169" s="73"/>
      <c r="F169" s="73"/>
      <c r="G169" s="73"/>
      <c r="H169" s="7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3">
      <c r="A170" s="73"/>
      <c r="B170" s="3"/>
      <c r="C170" s="73"/>
      <c r="D170" s="73"/>
      <c r="E170" s="73"/>
      <c r="F170" s="73"/>
      <c r="G170" s="73"/>
      <c r="H170" s="7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3">
      <c r="A171" s="73"/>
      <c r="B171" s="3"/>
      <c r="C171" s="73"/>
      <c r="D171" s="73"/>
      <c r="E171" s="73"/>
      <c r="F171" s="73"/>
      <c r="G171" s="73"/>
      <c r="H171" s="7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3">
      <c r="A172" s="73"/>
      <c r="B172" s="3"/>
      <c r="C172" s="73"/>
      <c r="D172" s="73"/>
      <c r="E172" s="73"/>
      <c r="F172" s="73"/>
      <c r="G172" s="73"/>
      <c r="H172" s="7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3">
      <c r="A173" s="73"/>
      <c r="B173" s="3"/>
      <c r="C173" s="73"/>
      <c r="D173" s="73"/>
      <c r="E173" s="73"/>
      <c r="F173" s="73"/>
      <c r="G173" s="73"/>
      <c r="H173" s="7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3">
      <c r="A174" s="73"/>
      <c r="B174" s="3"/>
      <c r="C174" s="73"/>
      <c r="D174" s="73"/>
      <c r="E174" s="73"/>
      <c r="F174" s="73"/>
      <c r="G174" s="73"/>
      <c r="H174" s="7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3">
      <c r="A175" s="73"/>
      <c r="B175" s="3"/>
      <c r="C175" s="73"/>
      <c r="D175" s="73"/>
      <c r="E175" s="73"/>
      <c r="F175" s="73"/>
      <c r="G175" s="73"/>
      <c r="H175" s="7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3">
      <c r="A176" s="73"/>
      <c r="B176" s="3"/>
      <c r="C176" s="73"/>
      <c r="D176" s="73"/>
      <c r="E176" s="73"/>
      <c r="F176" s="73"/>
      <c r="G176" s="73"/>
      <c r="H176" s="7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3">
      <c r="A177" s="73"/>
      <c r="B177" s="3"/>
      <c r="C177" s="73"/>
      <c r="D177" s="73"/>
      <c r="E177" s="73"/>
      <c r="F177" s="73"/>
      <c r="G177" s="73"/>
      <c r="H177" s="7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3">
      <c r="A178" s="73"/>
      <c r="B178" s="3"/>
      <c r="C178" s="73"/>
      <c r="D178" s="73"/>
      <c r="E178" s="73"/>
      <c r="F178" s="73"/>
      <c r="G178" s="73"/>
      <c r="H178" s="7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3">
      <c r="A179" s="73"/>
      <c r="B179" s="3"/>
      <c r="C179" s="73"/>
      <c r="D179" s="73"/>
      <c r="E179" s="73"/>
      <c r="F179" s="73"/>
      <c r="G179" s="73"/>
      <c r="H179" s="7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3">
      <c r="A180" s="73"/>
      <c r="B180" s="3"/>
      <c r="C180" s="73"/>
      <c r="D180" s="73"/>
      <c r="E180" s="73"/>
      <c r="F180" s="73"/>
      <c r="G180" s="73"/>
      <c r="H180" s="7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3">
      <c r="A181" s="73"/>
      <c r="B181" s="3"/>
      <c r="C181" s="73"/>
      <c r="D181" s="73"/>
      <c r="E181" s="73"/>
      <c r="F181" s="73"/>
      <c r="G181" s="73"/>
      <c r="H181" s="7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3">
      <c r="A182" s="73"/>
      <c r="B182" s="3"/>
      <c r="C182" s="73"/>
      <c r="D182" s="73"/>
      <c r="E182" s="73"/>
      <c r="F182" s="73"/>
      <c r="G182" s="73"/>
      <c r="H182" s="7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3">
      <c r="A183" s="73"/>
      <c r="B183" s="3"/>
      <c r="C183" s="73"/>
      <c r="D183" s="73"/>
      <c r="E183" s="73"/>
      <c r="F183" s="73"/>
      <c r="G183" s="73"/>
      <c r="H183" s="7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3">
      <c r="A184" s="73"/>
      <c r="B184" s="3"/>
      <c r="C184" s="73"/>
      <c r="D184" s="73"/>
      <c r="E184" s="73"/>
      <c r="F184" s="73"/>
      <c r="G184" s="73"/>
      <c r="H184" s="7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3">
      <c r="A185" s="73"/>
      <c r="B185" s="3"/>
      <c r="C185" s="73"/>
      <c r="D185" s="73"/>
      <c r="E185" s="73"/>
      <c r="F185" s="73"/>
      <c r="G185" s="73"/>
      <c r="H185" s="7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3">
      <c r="A186" s="73"/>
      <c r="B186" s="3"/>
      <c r="C186" s="73"/>
      <c r="D186" s="73"/>
      <c r="E186" s="73"/>
      <c r="F186" s="73"/>
      <c r="G186" s="73"/>
      <c r="H186" s="7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3">
      <c r="A187" s="73"/>
      <c r="B187" s="3"/>
      <c r="C187" s="73"/>
      <c r="D187" s="73"/>
      <c r="E187" s="73"/>
      <c r="F187" s="73"/>
      <c r="G187" s="73"/>
      <c r="H187" s="7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3">
      <c r="A188" s="73"/>
      <c r="B188" s="3"/>
      <c r="C188" s="73"/>
      <c r="D188" s="73"/>
      <c r="E188" s="73"/>
      <c r="F188" s="73"/>
      <c r="G188" s="73"/>
      <c r="H188" s="7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3">
      <c r="A189" s="73"/>
      <c r="B189" s="3"/>
      <c r="C189" s="73"/>
      <c r="D189" s="73"/>
      <c r="E189" s="73"/>
      <c r="F189" s="73"/>
      <c r="G189" s="73"/>
      <c r="H189" s="7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3">
      <c r="A190" s="73"/>
      <c r="B190" s="3"/>
      <c r="C190" s="73"/>
      <c r="D190" s="73"/>
      <c r="E190" s="73"/>
      <c r="F190" s="73"/>
      <c r="G190" s="73"/>
      <c r="H190" s="7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3">
      <c r="A191" s="73"/>
      <c r="B191" s="3"/>
      <c r="C191" s="73"/>
      <c r="D191" s="73"/>
      <c r="E191" s="73"/>
      <c r="F191" s="73"/>
      <c r="G191" s="73"/>
      <c r="H191" s="7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3">
      <c r="A192" s="73"/>
      <c r="B192" s="3"/>
      <c r="C192" s="73"/>
      <c r="D192" s="73"/>
      <c r="E192" s="73"/>
      <c r="F192" s="73"/>
      <c r="G192" s="73"/>
      <c r="H192" s="7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3">
      <c r="A193" s="73"/>
      <c r="B193" s="3"/>
      <c r="C193" s="73"/>
      <c r="D193" s="73"/>
      <c r="E193" s="73"/>
      <c r="F193" s="73"/>
      <c r="G193" s="73"/>
      <c r="H193" s="7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3">
      <c r="A194" s="73"/>
      <c r="B194" s="3"/>
      <c r="C194" s="73"/>
      <c r="D194" s="73"/>
      <c r="E194" s="73"/>
      <c r="F194" s="73"/>
      <c r="G194" s="73"/>
      <c r="H194" s="7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3">
      <c r="A195" s="73"/>
      <c r="B195" s="3"/>
      <c r="C195" s="73"/>
      <c r="D195" s="73"/>
      <c r="E195" s="73"/>
      <c r="F195" s="73"/>
      <c r="G195" s="73"/>
      <c r="H195" s="7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3">
      <c r="A196" s="73"/>
      <c r="B196" s="3"/>
      <c r="C196" s="73"/>
      <c r="D196" s="73"/>
      <c r="E196" s="73"/>
      <c r="F196" s="73"/>
      <c r="G196" s="73"/>
      <c r="H196" s="7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3">
      <c r="A197" s="73"/>
      <c r="B197" s="3"/>
      <c r="C197" s="73"/>
      <c r="D197" s="73"/>
      <c r="E197" s="73"/>
      <c r="F197" s="73"/>
      <c r="G197" s="73"/>
      <c r="H197" s="7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3">
      <c r="A198" s="73"/>
      <c r="B198" s="3"/>
      <c r="C198" s="73"/>
      <c r="D198" s="73"/>
      <c r="E198" s="73"/>
      <c r="F198" s="73"/>
      <c r="G198" s="73"/>
      <c r="H198" s="7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3">
      <c r="A199" s="73"/>
      <c r="B199" s="3"/>
      <c r="C199" s="73"/>
      <c r="D199" s="73"/>
      <c r="E199" s="73"/>
      <c r="F199" s="73"/>
      <c r="G199" s="73"/>
      <c r="H199" s="7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3">
      <c r="A200" s="73"/>
      <c r="B200" s="3"/>
      <c r="C200" s="73"/>
      <c r="D200" s="73"/>
      <c r="E200" s="73"/>
      <c r="F200" s="73"/>
      <c r="G200" s="73"/>
      <c r="H200" s="7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3">
      <c r="A201" s="73"/>
      <c r="B201" s="3"/>
      <c r="C201" s="73"/>
      <c r="D201" s="73"/>
      <c r="E201" s="73"/>
      <c r="F201" s="73"/>
      <c r="G201" s="73"/>
      <c r="H201" s="7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3">
      <c r="A202" s="73"/>
      <c r="B202" s="3"/>
      <c r="C202" s="73"/>
      <c r="D202" s="73"/>
      <c r="E202" s="73"/>
      <c r="F202" s="73"/>
      <c r="G202" s="73"/>
      <c r="H202" s="7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3">
      <c r="A203" s="73"/>
      <c r="B203" s="3"/>
      <c r="C203" s="73"/>
      <c r="D203" s="73"/>
      <c r="E203" s="73"/>
      <c r="F203" s="73"/>
      <c r="G203" s="73"/>
      <c r="H203" s="7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3">
      <c r="A204" s="73"/>
      <c r="B204" s="3"/>
      <c r="C204" s="73"/>
      <c r="D204" s="73"/>
      <c r="E204" s="73"/>
      <c r="F204" s="73"/>
      <c r="G204" s="73"/>
      <c r="H204" s="7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3">
      <c r="A205" s="73"/>
      <c r="B205" s="3"/>
      <c r="C205" s="73"/>
      <c r="D205" s="73"/>
      <c r="E205" s="73"/>
      <c r="F205" s="73"/>
      <c r="G205" s="73"/>
      <c r="H205" s="7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3">
      <c r="A206" s="73"/>
      <c r="B206" s="3"/>
      <c r="C206" s="73"/>
      <c r="D206" s="73"/>
      <c r="E206" s="73"/>
      <c r="F206" s="73"/>
      <c r="G206" s="73"/>
      <c r="H206" s="7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3">
      <c r="A207" s="73"/>
      <c r="B207" s="3"/>
      <c r="C207" s="73"/>
      <c r="D207" s="73"/>
      <c r="E207" s="73"/>
      <c r="F207" s="73"/>
      <c r="G207" s="73"/>
      <c r="H207" s="7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3">
      <c r="A208" s="73"/>
      <c r="B208" s="3"/>
      <c r="C208" s="73"/>
      <c r="D208" s="73"/>
      <c r="E208" s="73"/>
      <c r="F208" s="73"/>
      <c r="G208" s="73"/>
      <c r="H208" s="7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3">
      <c r="A209" s="73"/>
      <c r="B209" s="3"/>
      <c r="C209" s="73"/>
      <c r="D209" s="73"/>
      <c r="E209" s="73"/>
      <c r="F209" s="73"/>
      <c r="G209" s="73"/>
      <c r="H209" s="7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3">
      <c r="A210" s="73"/>
      <c r="B210" s="3"/>
      <c r="C210" s="73"/>
      <c r="D210" s="73"/>
      <c r="E210" s="73"/>
      <c r="F210" s="73"/>
      <c r="G210" s="73"/>
      <c r="H210" s="7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3">
      <c r="A211" s="73"/>
      <c r="B211" s="3"/>
      <c r="C211" s="73"/>
      <c r="D211" s="73"/>
      <c r="E211" s="73"/>
      <c r="F211" s="73"/>
      <c r="G211" s="73"/>
      <c r="H211" s="7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3">
      <c r="A212" s="73"/>
      <c r="B212" s="3"/>
      <c r="C212" s="73"/>
      <c r="D212" s="73"/>
      <c r="E212" s="73"/>
      <c r="F212" s="73"/>
      <c r="G212" s="73"/>
      <c r="H212" s="7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3">
      <c r="A213" s="73"/>
      <c r="B213" s="3"/>
      <c r="C213" s="73"/>
      <c r="D213" s="73"/>
      <c r="E213" s="73"/>
      <c r="F213" s="73"/>
      <c r="G213" s="73"/>
      <c r="H213" s="7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3">
      <c r="A214" s="73"/>
      <c r="B214" s="3"/>
      <c r="C214" s="73"/>
      <c r="D214" s="73"/>
      <c r="E214" s="73"/>
      <c r="F214" s="73"/>
      <c r="G214" s="73"/>
      <c r="H214" s="7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3">
      <c r="A215" s="73"/>
      <c r="B215" s="3"/>
      <c r="C215" s="73"/>
      <c r="D215" s="73"/>
      <c r="E215" s="73"/>
      <c r="F215" s="73"/>
      <c r="G215" s="73"/>
      <c r="H215" s="7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3">
      <c r="A216" s="73"/>
      <c r="B216" s="3"/>
      <c r="C216" s="73"/>
      <c r="D216" s="73"/>
      <c r="E216" s="73"/>
      <c r="F216" s="73"/>
      <c r="G216" s="73"/>
      <c r="H216" s="7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3">
      <c r="A217" s="73"/>
      <c r="B217" s="3"/>
      <c r="C217" s="73"/>
      <c r="D217" s="73"/>
      <c r="E217" s="73"/>
      <c r="F217" s="73"/>
      <c r="G217" s="73"/>
      <c r="H217" s="7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3">
      <c r="A218" s="73"/>
      <c r="B218" s="3"/>
      <c r="C218" s="73"/>
      <c r="D218" s="73"/>
      <c r="E218" s="73"/>
      <c r="F218" s="73"/>
      <c r="G218" s="73"/>
      <c r="H218" s="7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3">
      <c r="A219" s="73"/>
      <c r="B219" s="3"/>
      <c r="C219" s="73"/>
      <c r="D219" s="73"/>
      <c r="E219" s="73"/>
      <c r="F219" s="73"/>
      <c r="G219" s="73"/>
      <c r="H219" s="7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3">
      <c r="A220" s="73"/>
      <c r="B220" s="3"/>
      <c r="C220" s="73"/>
      <c r="D220" s="73"/>
      <c r="E220" s="73"/>
      <c r="F220" s="73"/>
      <c r="G220" s="73"/>
      <c r="H220" s="7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3">
      <c r="A221" s="73"/>
      <c r="B221" s="3"/>
      <c r="C221" s="73"/>
      <c r="D221" s="73"/>
      <c r="E221" s="73"/>
      <c r="F221" s="73"/>
      <c r="G221" s="73"/>
      <c r="H221" s="7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3">
      <c r="A222" s="73"/>
      <c r="B222" s="3"/>
      <c r="C222" s="73"/>
      <c r="D222" s="73"/>
      <c r="E222" s="73"/>
      <c r="F222" s="73"/>
      <c r="G222" s="73"/>
      <c r="H222" s="7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3">
      <c r="A223" s="73"/>
      <c r="B223" s="3"/>
      <c r="C223" s="73"/>
      <c r="D223" s="73"/>
      <c r="E223" s="73"/>
      <c r="F223" s="73"/>
      <c r="G223" s="73"/>
      <c r="H223" s="7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3">
      <c r="A224" s="73"/>
      <c r="B224" s="3"/>
      <c r="C224" s="73"/>
      <c r="D224" s="73"/>
      <c r="E224" s="73"/>
      <c r="F224" s="73"/>
      <c r="G224" s="73"/>
      <c r="H224" s="7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3">
      <c r="A225" s="73"/>
      <c r="B225" s="3"/>
      <c r="C225" s="73"/>
      <c r="D225" s="73"/>
      <c r="E225" s="73"/>
      <c r="F225" s="73"/>
      <c r="G225" s="73"/>
      <c r="H225" s="7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3">
      <c r="A226" s="73"/>
      <c r="B226" s="3"/>
      <c r="C226" s="73"/>
      <c r="D226" s="73"/>
      <c r="E226" s="73"/>
      <c r="F226" s="73"/>
      <c r="G226" s="73"/>
      <c r="H226" s="7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3">
      <c r="A227" s="73"/>
      <c r="B227" s="3"/>
      <c r="C227" s="73"/>
      <c r="D227" s="73"/>
      <c r="E227" s="73"/>
      <c r="F227" s="73"/>
      <c r="G227" s="73"/>
      <c r="H227" s="7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3">
      <c r="A228" s="73"/>
      <c r="B228" s="3"/>
      <c r="C228" s="73"/>
      <c r="D228" s="73"/>
      <c r="E228" s="73"/>
      <c r="F228" s="73"/>
      <c r="G228" s="73"/>
      <c r="H228" s="7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3">
      <c r="A229" s="73"/>
      <c r="B229" s="3"/>
      <c r="C229" s="73"/>
      <c r="D229" s="73"/>
      <c r="E229" s="73"/>
      <c r="F229" s="73"/>
      <c r="G229" s="73"/>
      <c r="H229" s="7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3">
      <c r="A230" s="73"/>
      <c r="B230" s="3"/>
      <c r="C230" s="73"/>
      <c r="D230" s="73"/>
      <c r="E230" s="73"/>
      <c r="F230" s="73"/>
      <c r="G230" s="73"/>
      <c r="H230" s="7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3">
      <c r="A231" s="73"/>
      <c r="B231" s="3"/>
      <c r="C231" s="73"/>
      <c r="D231" s="73"/>
      <c r="E231" s="73"/>
      <c r="F231" s="73"/>
      <c r="G231" s="73"/>
      <c r="H231" s="7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3">
      <c r="A232" s="73"/>
      <c r="B232" s="3"/>
      <c r="C232" s="73"/>
      <c r="D232" s="73"/>
      <c r="E232" s="73"/>
      <c r="F232" s="73"/>
      <c r="G232" s="73"/>
      <c r="H232" s="7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</sheetData>
  <mergeCells count="25">
    <mergeCell ref="A27:B27"/>
    <mergeCell ref="A4:A6"/>
    <mergeCell ref="B4:B6"/>
    <mergeCell ref="S30:T30"/>
    <mergeCell ref="U4:U6"/>
    <mergeCell ref="K5:M5"/>
    <mergeCell ref="N5:N6"/>
    <mergeCell ref="I4:I6"/>
    <mergeCell ref="J4:M4"/>
    <mergeCell ref="N4:O4"/>
    <mergeCell ref="P4:T4"/>
    <mergeCell ref="Q5:Q6"/>
    <mergeCell ref="J5:J6"/>
    <mergeCell ref="S1:U1"/>
    <mergeCell ref="T5:T6"/>
    <mergeCell ref="S5:S6"/>
    <mergeCell ref="A2:U2"/>
    <mergeCell ref="O5:O6"/>
    <mergeCell ref="P5:P6"/>
    <mergeCell ref="C4:C6"/>
    <mergeCell ref="D4:D6"/>
    <mergeCell ref="G4:G6"/>
    <mergeCell ref="H4:H6"/>
    <mergeCell ref="E4:E6"/>
    <mergeCell ref="F4:F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N232"/>
  <sheetViews>
    <sheetView workbookViewId="0">
      <pane xSplit="2" ySplit="7" topLeftCell="C53" activePane="bottomRight" state="frozen"/>
      <selection pane="topRight" activeCell="C1" sqref="C1"/>
      <selection pane="bottomLeft" activeCell="A8" sqref="A8"/>
      <selection pane="bottomRight" activeCell="H19" sqref="H19"/>
    </sheetView>
  </sheetViews>
  <sheetFormatPr defaultColWidth="14.44140625" defaultRowHeight="15" customHeight="1" x14ac:dyDescent="0.3"/>
  <cols>
    <col min="1" max="1" width="8.44140625" customWidth="1"/>
    <col min="2" max="2" width="83.5546875" customWidth="1"/>
    <col min="3" max="11" width="14" customWidth="1"/>
    <col min="12" max="13" width="24.6640625" customWidth="1"/>
    <col min="14" max="14" width="9.109375" customWidth="1"/>
  </cols>
  <sheetData>
    <row r="1" spans="1:14" ht="18.75" customHeight="1" x14ac:dyDescent="0.3">
      <c r="A1" s="73"/>
      <c r="B1" s="3"/>
      <c r="C1" s="3"/>
      <c r="D1" s="3"/>
      <c r="E1" s="3"/>
      <c r="F1" s="3"/>
      <c r="G1" s="3"/>
      <c r="H1" s="3"/>
      <c r="I1" s="3"/>
      <c r="J1" s="3"/>
      <c r="K1" s="3"/>
      <c r="L1" s="2" t="s">
        <v>100</v>
      </c>
      <c r="M1" s="2"/>
      <c r="N1" s="2"/>
    </row>
    <row r="2" spans="1:14" ht="53.25" customHeight="1" x14ac:dyDescent="0.3">
      <c r="A2" s="166" t="s">
        <v>101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3"/>
    </row>
    <row r="3" spans="1:14" ht="15.75" customHeight="1" x14ac:dyDescent="0.3">
      <c r="A3" s="7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69.75" customHeight="1" x14ac:dyDescent="0.3">
      <c r="A4" s="164" t="s">
        <v>3</v>
      </c>
      <c r="B4" s="164" t="s">
        <v>70</v>
      </c>
      <c r="C4" s="154" t="s">
        <v>102</v>
      </c>
      <c r="D4" s="155"/>
      <c r="E4" s="155"/>
      <c r="F4" s="155"/>
      <c r="G4" s="155"/>
      <c r="H4" s="155"/>
      <c r="I4" s="155"/>
      <c r="J4" s="155"/>
      <c r="K4" s="156"/>
      <c r="L4" s="154" t="s">
        <v>103</v>
      </c>
      <c r="M4" s="156"/>
      <c r="N4" s="107"/>
    </row>
    <row r="5" spans="1:14" ht="81" customHeight="1" x14ac:dyDescent="0.3">
      <c r="A5" s="161"/>
      <c r="B5" s="161"/>
      <c r="C5" s="167" t="s">
        <v>75</v>
      </c>
      <c r="D5" s="156"/>
      <c r="E5" s="154" t="s">
        <v>104</v>
      </c>
      <c r="F5" s="155"/>
      <c r="G5" s="155"/>
      <c r="H5" s="156"/>
      <c r="I5" s="154" t="s">
        <v>105</v>
      </c>
      <c r="J5" s="156"/>
      <c r="K5" s="164" t="s">
        <v>106</v>
      </c>
      <c r="L5" s="164" t="s">
        <v>107</v>
      </c>
      <c r="M5" s="164" t="s">
        <v>108</v>
      </c>
      <c r="N5" s="107"/>
    </row>
    <row r="6" spans="1:14" ht="63.75" customHeight="1" x14ac:dyDescent="0.3">
      <c r="A6" s="159"/>
      <c r="B6" s="159"/>
      <c r="C6" s="108" t="s">
        <v>88</v>
      </c>
      <c r="D6" s="108" t="s">
        <v>109</v>
      </c>
      <c r="E6" s="108" t="s">
        <v>110</v>
      </c>
      <c r="F6" s="108" t="s">
        <v>111</v>
      </c>
      <c r="G6" s="108" t="s">
        <v>112</v>
      </c>
      <c r="H6" s="108" t="s">
        <v>113</v>
      </c>
      <c r="I6" s="10" t="s">
        <v>114</v>
      </c>
      <c r="J6" s="10" t="s">
        <v>115</v>
      </c>
      <c r="K6" s="159"/>
      <c r="L6" s="161"/>
      <c r="M6" s="161"/>
      <c r="N6" s="107"/>
    </row>
    <row r="7" spans="1:14" ht="12.75" customHeight="1" x14ac:dyDescent="0.3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109"/>
    </row>
    <row r="8" spans="1:14" ht="56.25" customHeight="1" x14ac:dyDescent="0.3">
      <c r="A8" s="110" t="s">
        <v>26</v>
      </c>
      <c r="B8" s="111" t="s">
        <v>27</v>
      </c>
      <c r="C8" s="112">
        <f t="shared" ref="C8:M8" si="0">C9+C10</f>
        <v>0</v>
      </c>
      <c r="D8" s="112">
        <f t="shared" si="0"/>
        <v>0</v>
      </c>
      <c r="E8" s="112">
        <f t="shared" si="0"/>
        <v>0</v>
      </c>
      <c r="F8" s="112">
        <f t="shared" si="0"/>
        <v>0</v>
      </c>
      <c r="G8" s="112">
        <f t="shared" si="0"/>
        <v>0</v>
      </c>
      <c r="H8" s="112">
        <f t="shared" si="0"/>
        <v>0</v>
      </c>
      <c r="I8" s="112">
        <f t="shared" si="0"/>
        <v>0</v>
      </c>
      <c r="J8" s="112">
        <f t="shared" si="0"/>
        <v>0</v>
      </c>
      <c r="K8" s="112">
        <f t="shared" si="0"/>
        <v>0</v>
      </c>
      <c r="L8" s="27">
        <f t="shared" si="0"/>
        <v>0</v>
      </c>
      <c r="M8" s="27">
        <f t="shared" si="0"/>
        <v>0</v>
      </c>
      <c r="N8" s="113"/>
    </row>
    <row r="9" spans="1:14" ht="27" customHeight="1" x14ac:dyDescent="0.3">
      <c r="A9" s="82"/>
      <c r="B9" s="83" t="s">
        <v>35</v>
      </c>
      <c r="C9" s="114"/>
      <c r="D9" s="114"/>
      <c r="E9" s="114"/>
      <c r="F9" s="114"/>
      <c r="G9" s="114"/>
      <c r="H9" s="114"/>
      <c r="I9" s="114"/>
      <c r="J9" s="114"/>
      <c r="K9" s="114"/>
      <c r="L9" s="101"/>
      <c r="M9" s="102"/>
      <c r="N9" s="3"/>
    </row>
    <row r="10" spans="1:14" ht="27" customHeight="1" x14ac:dyDescent="0.3">
      <c r="A10" s="82"/>
      <c r="B10" s="83" t="s">
        <v>36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02"/>
      <c r="M10" s="102"/>
      <c r="N10" s="3"/>
    </row>
    <row r="11" spans="1:14" ht="93.75" customHeight="1" x14ac:dyDescent="0.3">
      <c r="A11" s="110" t="s">
        <v>37</v>
      </c>
      <c r="B11" s="115" t="s">
        <v>93</v>
      </c>
      <c r="C11" s="112">
        <f t="shared" ref="C11:M11" si="1">C12+C16</f>
        <v>147</v>
      </c>
      <c r="D11" s="112">
        <f t="shared" si="1"/>
        <v>0</v>
      </c>
      <c r="E11" s="112">
        <f t="shared" si="1"/>
        <v>0</v>
      </c>
      <c r="F11" s="112">
        <f t="shared" si="1"/>
        <v>0</v>
      </c>
      <c r="G11" s="112">
        <f t="shared" si="1"/>
        <v>27</v>
      </c>
      <c r="H11" s="112">
        <f t="shared" si="1"/>
        <v>120</v>
      </c>
      <c r="I11" s="112">
        <f t="shared" si="1"/>
        <v>147</v>
      </c>
      <c r="J11" s="112">
        <f t="shared" si="1"/>
        <v>0</v>
      </c>
      <c r="K11" s="112">
        <f t="shared" si="1"/>
        <v>6</v>
      </c>
      <c r="L11" s="27">
        <f t="shared" si="1"/>
        <v>3811528.4</v>
      </c>
      <c r="M11" s="27">
        <f t="shared" si="1"/>
        <v>0</v>
      </c>
      <c r="N11" s="113"/>
    </row>
    <row r="12" spans="1:14" ht="24.75" customHeight="1" x14ac:dyDescent="0.3">
      <c r="A12" s="116" t="s">
        <v>116</v>
      </c>
      <c r="B12" s="117" t="s">
        <v>94</v>
      </c>
      <c r="C12" s="118">
        <f t="shared" ref="C12:M12" si="2">C13+C14+C15</f>
        <v>0</v>
      </c>
      <c r="D12" s="118">
        <f t="shared" si="2"/>
        <v>0</v>
      </c>
      <c r="E12" s="118">
        <f t="shared" si="2"/>
        <v>0</v>
      </c>
      <c r="F12" s="118">
        <f t="shared" si="2"/>
        <v>0</v>
      </c>
      <c r="G12" s="118">
        <f t="shared" si="2"/>
        <v>0</v>
      </c>
      <c r="H12" s="118">
        <f t="shared" si="2"/>
        <v>0</v>
      </c>
      <c r="I12" s="118">
        <f t="shared" si="2"/>
        <v>0</v>
      </c>
      <c r="J12" s="118">
        <f t="shared" si="2"/>
        <v>0</v>
      </c>
      <c r="K12" s="118">
        <f t="shared" si="2"/>
        <v>0</v>
      </c>
      <c r="L12" s="119">
        <f t="shared" si="2"/>
        <v>0</v>
      </c>
      <c r="M12" s="119">
        <f t="shared" si="2"/>
        <v>0</v>
      </c>
      <c r="N12" s="120"/>
    </row>
    <row r="13" spans="1:14" ht="24.75" customHeight="1" x14ac:dyDescent="0.3">
      <c r="A13" s="82"/>
      <c r="B13" s="83" t="s">
        <v>40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02"/>
      <c r="M13" s="102"/>
      <c r="N13" s="3"/>
    </row>
    <row r="14" spans="1:14" ht="24.75" customHeight="1" x14ac:dyDescent="0.3">
      <c r="A14" s="82"/>
      <c r="B14" s="83" t="s">
        <v>41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02"/>
      <c r="M14" s="102"/>
      <c r="N14" s="3"/>
    </row>
    <row r="15" spans="1:14" ht="24.75" customHeight="1" x14ac:dyDescent="0.3">
      <c r="A15" s="82"/>
      <c r="B15" s="83" t="s">
        <v>42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02"/>
      <c r="M15" s="102"/>
      <c r="N15" s="3"/>
    </row>
    <row r="16" spans="1:14" ht="24.75" customHeight="1" x14ac:dyDescent="0.3">
      <c r="A16" s="116" t="s">
        <v>117</v>
      </c>
      <c r="B16" s="117" t="s">
        <v>95</v>
      </c>
      <c r="C16" s="118">
        <f t="shared" ref="C16:M16" si="3">SUM(C17:C25)</f>
        <v>147</v>
      </c>
      <c r="D16" s="118">
        <f t="shared" si="3"/>
        <v>0</v>
      </c>
      <c r="E16" s="118">
        <f t="shared" si="3"/>
        <v>0</v>
      </c>
      <c r="F16" s="118">
        <f t="shared" si="3"/>
        <v>0</v>
      </c>
      <c r="G16" s="118">
        <f t="shared" si="3"/>
        <v>27</v>
      </c>
      <c r="H16" s="118">
        <f t="shared" si="3"/>
        <v>120</v>
      </c>
      <c r="I16" s="118">
        <f t="shared" si="3"/>
        <v>147</v>
      </c>
      <c r="J16" s="118">
        <f t="shared" si="3"/>
        <v>0</v>
      </c>
      <c r="K16" s="118">
        <f t="shared" si="3"/>
        <v>6</v>
      </c>
      <c r="L16" s="119">
        <f t="shared" si="3"/>
        <v>3811528.4</v>
      </c>
      <c r="M16" s="119">
        <f t="shared" si="3"/>
        <v>0</v>
      </c>
      <c r="N16" s="120"/>
    </row>
    <row r="17" spans="1:14" ht="24.75" customHeight="1" x14ac:dyDescent="0.3">
      <c r="A17" s="82"/>
      <c r="B17" s="83" t="s">
        <v>43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02"/>
      <c r="M17" s="102"/>
      <c r="N17" s="3"/>
    </row>
    <row r="18" spans="1:14" ht="24.75" customHeight="1" x14ac:dyDescent="0.3">
      <c r="A18" s="82"/>
      <c r="B18" s="83" t="s">
        <v>44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02"/>
      <c r="M18" s="102"/>
      <c r="N18" s="3"/>
    </row>
    <row r="19" spans="1:14" ht="24.75" customHeight="1" x14ac:dyDescent="0.3">
      <c r="A19" s="82"/>
      <c r="B19" s="83" t="s">
        <v>45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02"/>
      <c r="M19" s="102"/>
      <c r="N19" s="3"/>
    </row>
    <row r="20" spans="1:14" ht="24.75" customHeight="1" x14ac:dyDescent="0.3">
      <c r="A20" s="82"/>
      <c r="B20" s="83" t="s">
        <v>46</v>
      </c>
      <c r="C20" s="114">
        <v>147</v>
      </c>
      <c r="D20" s="114"/>
      <c r="E20" s="114"/>
      <c r="F20" s="114"/>
      <c r="G20" s="114">
        <v>27</v>
      </c>
      <c r="H20" s="114">
        <v>120</v>
      </c>
      <c r="I20" s="114">
        <v>147</v>
      </c>
      <c r="J20" s="114"/>
      <c r="K20" s="114">
        <v>6</v>
      </c>
      <c r="L20" s="102">
        <v>3811528.4</v>
      </c>
      <c r="M20" s="102"/>
      <c r="N20" s="3"/>
    </row>
    <row r="21" spans="1:14" ht="24.75" customHeight="1" x14ac:dyDescent="0.3">
      <c r="A21" s="82"/>
      <c r="B21" s="83" t="s">
        <v>47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02"/>
      <c r="M21" s="102"/>
      <c r="N21" s="3"/>
    </row>
    <row r="22" spans="1:14" ht="24.75" customHeight="1" x14ac:dyDescent="0.3">
      <c r="A22" s="82"/>
      <c r="B22" s="83" t="s">
        <v>48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01"/>
      <c r="M22" s="102"/>
      <c r="N22" s="3"/>
    </row>
    <row r="23" spans="1:14" ht="24.75" customHeight="1" x14ac:dyDescent="0.3">
      <c r="A23" s="82"/>
      <c r="B23" s="83" t="s">
        <v>49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02"/>
      <c r="M23" s="102"/>
      <c r="N23" s="3"/>
    </row>
    <row r="24" spans="1:14" ht="24.75" customHeight="1" x14ac:dyDescent="0.3">
      <c r="A24" s="82"/>
      <c r="B24" s="83" t="s">
        <v>51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02"/>
      <c r="M24" s="102"/>
      <c r="N24" s="3"/>
    </row>
    <row r="25" spans="1:14" ht="24.75" customHeight="1" x14ac:dyDescent="0.3">
      <c r="A25" s="82"/>
      <c r="B25" s="83" t="s">
        <v>52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02"/>
      <c r="M25" s="102"/>
      <c r="N25" s="3"/>
    </row>
    <row r="26" spans="1:14" ht="38.25" customHeight="1" x14ac:dyDescent="0.3">
      <c r="A26" s="165" t="s">
        <v>118</v>
      </c>
      <c r="B26" s="156"/>
      <c r="C26" s="121">
        <f t="shared" ref="C26:M26" si="4">+C11+C8</f>
        <v>147</v>
      </c>
      <c r="D26" s="121">
        <f t="shared" si="4"/>
        <v>0</v>
      </c>
      <c r="E26" s="121">
        <f t="shared" si="4"/>
        <v>0</v>
      </c>
      <c r="F26" s="121">
        <f t="shared" si="4"/>
        <v>0</v>
      </c>
      <c r="G26" s="121">
        <f t="shared" si="4"/>
        <v>27</v>
      </c>
      <c r="H26" s="121">
        <f t="shared" si="4"/>
        <v>120</v>
      </c>
      <c r="I26" s="121">
        <f t="shared" si="4"/>
        <v>147</v>
      </c>
      <c r="J26" s="121">
        <f t="shared" si="4"/>
        <v>0</v>
      </c>
      <c r="K26" s="121">
        <f t="shared" si="4"/>
        <v>6</v>
      </c>
      <c r="L26" s="122">
        <f t="shared" si="4"/>
        <v>3811528.4</v>
      </c>
      <c r="M26" s="122">
        <f t="shared" si="4"/>
        <v>0</v>
      </c>
      <c r="N26" s="123"/>
    </row>
    <row r="27" spans="1:14" ht="15.75" customHeight="1" x14ac:dyDescent="0.3">
      <c r="A27" s="7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8.75" customHeight="1" x14ac:dyDescent="0.3">
      <c r="A28" s="7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3"/>
    </row>
    <row r="29" spans="1:14" ht="18.75" customHeight="1" x14ac:dyDescent="0.3">
      <c r="A29" s="73"/>
      <c r="B29" s="2" t="s">
        <v>99</v>
      </c>
      <c r="C29" s="1"/>
      <c r="D29" s="1"/>
      <c r="E29" s="1"/>
      <c r="F29" s="1"/>
      <c r="G29" s="1"/>
      <c r="H29" s="1"/>
      <c r="I29" s="2"/>
      <c r="J29" s="2"/>
      <c r="K29" s="2"/>
      <c r="L29" s="2"/>
      <c r="M29" s="3"/>
      <c r="N29" s="3"/>
    </row>
    <row r="30" spans="1:14" ht="18.75" customHeight="1" x14ac:dyDescent="0.3">
      <c r="A30" s="73"/>
      <c r="B30" s="2"/>
      <c r="C30" s="2"/>
      <c r="D30" s="2"/>
      <c r="E30" s="2"/>
      <c r="F30" s="2"/>
      <c r="G30" s="2"/>
      <c r="H30" s="2"/>
      <c r="I30" s="67"/>
      <c r="J30" s="67"/>
      <c r="K30" s="67"/>
      <c r="L30" s="67"/>
      <c r="M30" s="3"/>
      <c r="N30" s="3"/>
    </row>
    <row r="31" spans="1:14" ht="18.75" customHeight="1" x14ac:dyDescent="0.3">
      <c r="A31" s="73"/>
      <c r="B31" s="3" t="s">
        <v>66</v>
      </c>
      <c r="C31" s="3"/>
      <c r="D31" s="3"/>
      <c r="E31" s="3"/>
      <c r="F31" s="3"/>
      <c r="G31" s="3"/>
      <c r="H31" s="3"/>
      <c r="I31" s="67"/>
      <c r="J31" s="67"/>
      <c r="K31" s="67"/>
      <c r="L31" s="67"/>
      <c r="M31" s="3"/>
      <c r="N31" s="3"/>
    </row>
    <row r="32" spans="1:14" ht="15.75" customHeight="1" x14ac:dyDescent="0.3">
      <c r="A32" s="73"/>
      <c r="B32" s="3" t="s">
        <v>67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.75" customHeight="1" x14ac:dyDescent="0.3">
      <c r="A33" s="7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customHeight="1" x14ac:dyDescent="0.3">
      <c r="A34" s="7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.75" customHeight="1" x14ac:dyDescent="0.3">
      <c r="A35" s="7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customHeight="1" x14ac:dyDescent="0.3">
      <c r="A36" s="7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customHeight="1" x14ac:dyDescent="0.3">
      <c r="A37" s="7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customHeight="1" x14ac:dyDescent="0.3">
      <c r="A38" s="7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customHeight="1" x14ac:dyDescent="0.3">
      <c r="A39" s="7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customHeight="1" x14ac:dyDescent="0.3">
      <c r="A40" s="7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customHeight="1" x14ac:dyDescent="0.3">
      <c r="A41" s="7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customHeight="1" x14ac:dyDescent="0.3">
      <c r="A42" s="7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customHeight="1" x14ac:dyDescent="0.3">
      <c r="A43" s="7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customHeight="1" x14ac:dyDescent="0.3">
      <c r="A44" s="7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.75" customHeight="1" x14ac:dyDescent="0.3">
      <c r="A45" s="7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customHeight="1" x14ac:dyDescent="0.3">
      <c r="A46" s="7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customHeight="1" x14ac:dyDescent="0.3">
      <c r="A47" s="7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customHeight="1" x14ac:dyDescent="0.3">
      <c r="A48" s="7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customHeight="1" x14ac:dyDescent="0.3">
      <c r="A49" s="7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customHeight="1" x14ac:dyDescent="0.3">
      <c r="A50" s="7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customHeight="1" x14ac:dyDescent="0.3">
      <c r="A51" s="7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customHeight="1" x14ac:dyDescent="0.3">
      <c r="A52" s="7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customHeight="1" x14ac:dyDescent="0.3">
      <c r="A53" s="7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customHeight="1" x14ac:dyDescent="0.3">
      <c r="A54" s="7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customHeight="1" x14ac:dyDescent="0.3">
      <c r="A55" s="7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customHeight="1" x14ac:dyDescent="0.3">
      <c r="A56" s="7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customHeight="1" x14ac:dyDescent="0.3">
      <c r="A57" s="7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customHeight="1" x14ac:dyDescent="0.3">
      <c r="A58" s="7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customHeight="1" x14ac:dyDescent="0.3">
      <c r="A59" s="7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5.75" customHeight="1" x14ac:dyDescent="0.3">
      <c r="A60" s="7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customHeight="1" x14ac:dyDescent="0.3">
      <c r="A61" s="7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customHeight="1" x14ac:dyDescent="0.3">
      <c r="A62" s="7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customHeight="1" x14ac:dyDescent="0.3">
      <c r="A63" s="7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customHeight="1" x14ac:dyDescent="0.3">
      <c r="A64" s="7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customHeight="1" x14ac:dyDescent="0.3">
      <c r="A65" s="7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customHeight="1" x14ac:dyDescent="0.3">
      <c r="A66" s="7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customHeight="1" x14ac:dyDescent="0.3">
      <c r="A67" s="7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customHeight="1" x14ac:dyDescent="0.3">
      <c r="A68" s="7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customHeight="1" x14ac:dyDescent="0.3">
      <c r="A69" s="7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customHeight="1" x14ac:dyDescent="0.3">
      <c r="A70" s="7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customHeight="1" x14ac:dyDescent="0.3">
      <c r="A71" s="7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customHeight="1" x14ac:dyDescent="0.3">
      <c r="A72" s="7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customHeight="1" x14ac:dyDescent="0.3">
      <c r="A73" s="7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customHeight="1" x14ac:dyDescent="0.3">
      <c r="A74" s="7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customHeight="1" x14ac:dyDescent="0.3">
      <c r="A75" s="7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customHeight="1" x14ac:dyDescent="0.3">
      <c r="A76" s="7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customHeight="1" x14ac:dyDescent="0.3">
      <c r="A77" s="7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5.75" customHeight="1" x14ac:dyDescent="0.3">
      <c r="A78" s="7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customHeight="1" x14ac:dyDescent="0.3">
      <c r="A79" s="7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customHeight="1" x14ac:dyDescent="0.3">
      <c r="A80" s="7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customHeight="1" x14ac:dyDescent="0.3">
      <c r="A81" s="7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customHeight="1" x14ac:dyDescent="0.3">
      <c r="A82" s="7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customHeight="1" x14ac:dyDescent="0.3">
      <c r="A83" s="7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customHeight="1" x14ac:dyDescent="0.3">
      <c r="A84" s="7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customHeight="1" x14ac:dyDescent="0.3">
      <c r="A85" s="7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customHeight="1" x14ac:dyDescent="0.3">
      <c r="A86" s="7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5.75" customHeight="1" x14ac:dyDescent="0.3">
      <c r="A87" s="7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customHeight="1" x14ac:dyDescent="0.3">
      <c r="A88" s="7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customHeight="1" x14ac:dyDescent="0.3">
      <c r="A89" s="7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5.75" customHeight="1" x14ac:dyDescent="0.3">
      <c r="A90" s="7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5.75" customHeight="1" x14ac:dyDescent="0.3">
      <c r="A91" s="7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5.75" customHeight="1" x14ac:dyDescent="0.3">
      <c r="A92" s="7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customHeight="1" x14ac:dyDescent="0.3">
      <c r="A93" s="7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customHeight="1" x14ac:dyDescent="0.3">
      <c r="A94" s="7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customHeight="1" x14ac:dyDescent="0.3">
      <c r="A95" s="7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customHeight="1" x14ac:dyDescent="0.3">
      <c r="A96" s="7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customHeight="1" x14ac:dyDescent="0.3">
      <c r="A97" s="7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customHeight="1" x14ac:dyDescent="0.3">
      <c r="A98" s="7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5.75" customHeight="1" x14ac:dyDescent="0.3">
      <c r="A99" s="7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5.75" customHeight="1" x14ac:dyDescent="0.3">
      <c r="A100" s="7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customHeight="1" x14ac:dyDescent="0.3">
      <c r="A101" s="7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75" customHeight="1" x14ac:dyDescent="0.3">
      <c r="A102" s="7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75" customHeight="1" x14ac:dyDescent="0.3">
      <c r="A103" s="7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75" customHeight="1" x14ac:dyDescent="0.3">
      <c r="A104" s="7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75" customHeight="1" x14ac:dyDescent="0.3">
      <c r="A105" s="7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75" customHeight="1" x14ac:dyDescent="0.3">
      <c r="A106" s="7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75" customHeight="1" x14ac:dyDescent="0.3">
      <c r="A107" s="7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5.75" customHeight="1" x14ac:dyDescent="0.3">
      <c r="A108" s="7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75" customHeight="1" x14ac:dyDescent="0.3">
      <c r="A109" s="7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5.75" customHeight="1" x14ac:dyDescent="0.3">
      <c r="A110" s="7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5.75" customHeight="1" x14ac:dyDescent="0.3">
      <c r="A111" s="7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5.75" customHeight="1" x14ac:dyDescent="0.3">
      <c r="A112" s="7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5.75" customHeight="1" x14ac:dyDescent="0.3">
      <c r="A113" s="7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75" customHeight="1" x14ac:dyDescent="0.3">
      <c r="A114" s="7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5.75" customHeight="1" x14ac:dyDescent="0.3">
      <c r="A115" s="7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5.75" customHeight="1" x14ac:dyDescent="0.3">
      <c r="A116" s="7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5.75" customHeight="1" x14ac:dyDescent="0.3">
      <c r="A117" s="7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5.75" customHeight="1" x14ac:dyDescent="0.3">
      <c r="A118" s="7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75" customHeight="1" x14ac:dyDescent="0.3">
      <c r="A119" s="7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75" customHeight="1" x14ac:dyDescent="0.3">
      <c r="A120" s="7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75" customHeight="1" x14ac:dyDescent="0.3">
      <c r="A121" s="7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75" customHeight="1" x14ac:dyDescent="0.3">
      <c r="A122" s="7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75" customHeight="1" x14ac:dyDescent="0.3">
      <c r="A123" s="7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75" customHeight="1" x14ac:dyDescent="0.3">
      <c r="A124" s="7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75" customHeight="1" x14ac:dyDescent="0.3">
      <c r="A125" s="7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75" customHeight="1" x14ac:dyDescent="0.3">
      <c r="A126" s="7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75" customHeight="1" x14ac:dyDescent="0.3">
      <c r="A127" s="7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75" customHeight="1" x14ac:dyDescent="0.3">
      <c r="A128" s="7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75" customHeight="1" x14ac:dyDescent="0.3">
      <c r="A129" s="7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75" customHeight="1" x14ac:dyDescent="0.3">
      <c r="A130" s="7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75" customHeight="1" x14ac:dyDescent="0.3">
      <c r="A131" s="7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75" customHeight="1" x14ac:dyDescent="0.3">
      <c r="A132" s="7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75" customHeight="1" x14ac:dyDescent="0.3">
      <c r="A133" s="7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75" customHeight="1" x14ac:dyDescent="0.3">
      <c r="A134" s="7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75" customHeight="1" x14ac:dyDescent="0.3">
      <c r="A135" s="7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75" customHeight="1" x14ac:dyDescent="0.3">
      <c r="A136" s="7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75" customHeight="1" x14ac:dyDescent="0.3">
      <c r="A137" s="7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75" customHeight="1" x14ac:dyDescent="0.3">
      <c r="A138" s="7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75" customHeight="1" x14ac:dyDescent="0.3">
      <c r="A139" s="7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75" customHeight="1" x14ac:dyDescent="0.3">
      <c r="A140" s="7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5.75" customHeight="1" x14ac:dyDescent="0.3">
      <c r="A141" s="7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5.75" customHeight="1" x14ac:dyDescent="0.3">
      <c r="A142" s="7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5.75" customHeight="1" x14ac:dyDescent="0.3">
      <c r="A143" s="7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5.75" customHeight="1" x14ac:dyDescent="0.3">
      <c r="A144" s="7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5.75" customHeight="1" x14ac:dyDescent="0.3">
      <c r="A145" s="7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5.75" customHeight="1" x14ac:dyDescent="0.3">
      <c r="A146" s="7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5.75" customHeight="1" x14ac:dyDescent="0.3">
      <c r="A147" s="7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5.75" customHeight="1" x14ac:dyDescent="0.3">
      <c r="A148" s="7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5.75" customHeight="1" x14ac:dyDescent="0.3">
      <c r="A149" s="7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75" customHeight="1" x14ac:dyDescent="0.3">
      <c r="A150" s="7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75" customHeight="1" x14ac:dyDescent="0.3">
      <c r="A151" s="7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75" customHeight="1" x14ac:dyDescent="0.3">
      <c r="A152" s="7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75" customHeight="1" x14ac:dyDescent="0.3">
      <c r="A153" s="7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5.75" customHeight="1" x14ac:dyDescent="0.3">
      <c r="A154" s="7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5.75" customHeight="1" x14ac:dyDescent="0.3">
      <c r="A155" s="7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75" customHeight="1" x14ac:dyDescent="0.3">
      <c r="A156" s="7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5.75" customHeight="1" x14ac:dyDescent="0.3">
      <c r="A157" s="7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5.75" customHeight="1" x14ac:dyDescent="0.3">
      <c r="A158" s="7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75" customHeight="1" x14ac:dyDescent="0.3">
      <c r="A159" s="7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5.75" customHeight="1" x14ac:dyDescent="0.3">
      <c r="A160" s="7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5.75" customHeight="1" x14ac:dyDescent="0.3">
      <c r="A161" s="7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5.75" customHeight="1" x14ac:dyDescent="0.3">
      <c r="A162" s="7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5.75" customHeight="1" x14ac:dyDescent="0.3">
      <c r="A163" s="7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5.75" customHeight="1" x14ac:dyDescent="0.3">
      <c r="A164" s="7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5.75" customHeight="1" x14ac:dyDescent="0.3">
      <c r="A165" s="7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75" customHeight="1" x14ac:dyDescent="0.3">
      <c r="A166" s="7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75" customHeight="1" x14ac:dyDescent="0.3">
      <c r="A167" s="7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75" customHeight="1" x14ac:dyDescent="0.3">
      <c r="A168" s="7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5.75" customHeight="1" x14ac:dyDescent="0.3">
      <c r="A169" s="7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75" customHeight="1" x14ac:dyDescent="0.3">
      <c r="A170" s="7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75" customHeight="1" x14ac:dyDescent="0.3">
      <c r="A171" s="7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75" customHeight="1" x14ac:dyDescent="0.3">
      <c r="A172" s="7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5.75" customHeight="1" x14ac:dyDescent="0.3">
      <c r="A173" s="7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5.75" customHeight="1" x14ac:dyDescent="0.3">
      <c r="A174" s="7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5.75" customHeight="1" x14ac:dyDescent="0.3">
      <c r="A175" s="7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75" customHeight="1" x14ac:dyDescent="0.3">
      <c r="A176" s="7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5.75" customHeight="1" x14ac:dyDescent="0.3">
      <c r="A177" s="7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75" customHeight="1" x14ac:dyDescent="0.3">
      <c r="A178" s="7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5.75" customHeight="1" x14ac:dyDescent="0.3">
      <c r="A179" s="7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5.75" customHeight="1" x14ac:dyDescent="0.3">
      <c r="A180" s="7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5.75" customHeight="1" x14ac:dyDescent="0.3">
      <c r="A181" s="7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5.75" customHeight="1" x14ac:dyDescent="0.3">
      <c r="A182" s="7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5.75" customHeight="1" x14ac:dyDescent="0.3">
      <c r="A183" s="7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5.75" customHeight="1" x14ac:dyDescent="0.3">
      <c r="A184" s="7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5.75" customHeight="1" x14ac:dyDescent="0.3">
      <c r="A185" s="7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5.75" customHeight="1" x14ac:dyDescent="0.3">
      <c r="A186" s="7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5.75" customHeight="1" x14ac:dyDescent="0.3">
      <c r="A187" s="7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5.75" customHeight="1" x14ac:dyDescent="0.3">
      <c r="A188" s="7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5.75" customHeight="1" x14ac:dyDescent="0.3">
      <c r="A189" s="7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5.75" customHeight="1" x14ac:dyDescent="0.3">
      <c r="A190" s="7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5.75" customHeight="1" x14ac:dyDescent="0.3">
      <c r="A191" s="7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5.75" customHeight="1" x14ac:dyDescent="0.3">
      <c r="A192" s="7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5.75" customHeight="1" x14ac:dyDescent="0.3">
      <c r="A193" s="7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5.75" customHeight="1" x14ac:dyDescent="0.3">
      <c r="A194" s="7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5.75" customHeight="1" x14ac:dyDescent="0.3">
      <c r="A195" s="7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5.75" customHeight="1" x14ac:dyDescent="0.3">
      <c r="A196" s="7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5.75" customHeight="1" x14ac:dyDescent="0.3">
      <c r="A197" s="7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5.75" customHeight="1" x14ac:dyDescent="0.3">
      <c r="A198" s="7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5.75" customHeight="1" x14ac:dyDescent="0.3">
      <c r="A199" s="7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5.75" customHeight="1" x14ac:dyDescent="0.3">
      <c r="A200" s="7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5.75" customHeight="1" x14ac:dyDescent="0.3">
      <c r="A201" s="7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5.75" customHeight="1" x14ac:dyDescent="0.3">
      <c r="A202" s="7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5.75" customHeight="1" x14ac:dyDescent="0.3">
      <c r="A203" s="7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5.75" customHeight="1" x14ac:dyDescent="0.3">
      <c r="A204" s="7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5.75" customHeight="1" x14ac:dyDescent="0.3">
      <c r="A205" s="7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5.75" customHeight="1" x14ac:dyDescent="0.3">
      <c r="A206" s="7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5.75" customHeight="1" x14ac:dyDescent="0.3">
      <c r="A207" s="7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5.75" customHeight="1" x14ac:dyDescent="0.3">
      <c r="A208" s="7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5.75" customHeight="1" x14ac:dyDescent="0.3">
      <c r="A209" s="7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5.75" customHeight="1" x14ac:dyDescent="0.3">
      <c r="A210" s="7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5.75" customHeight="1" x14ac:dyDescent="0.3">
      <c r="A211" s="7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5.75" customHeight="1" x14ac:dyDescent="0.3">
      <c r="A212" s="7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5.75" customHeight="1" x14ac:dyDescent="0.3">
      <c r="A213" s="7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5.75" customHeight="1" x14ac:dyDescent="0.3">
      <c r="A214" s="7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5.75" customHeight="1" x14ac:dyDescent="0.3">
      <c r="A215" s="7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5.75" customHeight="1" x14ac:dyDescent="0.3">
      <c r="A216" s="7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5.75" customHeight="1" x14ac:dyDescent="0.3">
      <c r="A217" s="7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5.75" customHeight="1" x14ac:dyDescent="0.3">
      <c r="A218" s="7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5.75" customHeight="1" x14ac:dyDescent="0.3">
      <c r="A219" s="7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5.75" customHeight="1" x14ac:dyDescent="0.3">
      <c r="A220" s="7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5.75" customHeight="1" x14ac:dyDescent="0.3">
      <c r="A221" s="7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5.75" customHeight="1" x14ac:dyDescent="0.3">
      <c r="A222" s="7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5.75" customHeight="1" x14ac:dyDescent="0.3">
      <c r="A223" s="7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5.75" customHeight="1" x14ac:dyDescent="0.3">
      <c r="A224" s="7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5.75" customHeight="1" x14ac:dyDescent="0.3">
      <c r="A225" s="7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5.75" customHeight="1" x14ac:dyDescent="0.3">
      <c r="A226" s="7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5.75" customHeight="1" x14ac:dyDescent="0.3">
      <c r="A227" s="7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5.75" customHeight="1" x14ac:dyDescent="0.3">
      <c r="A228" s="7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5.75" customHeight="1" x14ac:dyDescent="0.3">
      <c r="A229" s="7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5.75" customHeight="1" x14ac:dyDescent="0.3">
      <c r="A230" s="7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5.75" customHeight="1" x14ac:dyDescent="0.3">
      <c r="A231" s="7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5.75" customHeight="1" x14ac:dyDescent="0.3">
      <c r="A232" s="7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</sheetData>
  <mergeCells count="12">
    <mergeCell ref="B4:B6"/>
    <mergeCell ref="A26:B26"/>
    <mergeCell ref="L5:L6"/>
    <mergeCell ref="M5:M6"/>
    <mergeCell ref="A2:M2"/>
    <mergeCell ref="A4:A6"/>
    <mergeCell ref="C4:K4"/>
    <mergeCell ref="L4:M4"/>
    <mergeCell ref="C5:D5"/>
    <mergeCell ref="I5:J5"/>
    <mergeCell ref="K5:K6"/>
    <mergeCell ref="E5:H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</sheetPr>
  <dimension ref="A1:K100"/>
  <sheetViews>
    <sheetView tabSelected="1" workbookViewId="0">
      <selection activeCell="D20" sqref="D20"/>
    </sheetView>
  </sheetViews>
  <sheetFormatPr defaultColWidth="14.44140625" defaultRowHeight="15" customHeight="1" x14ac:dyDescent="0.3"/>
  <cols>
    <col min="1" max="1" width="12.44140625" customWidth="1"/>
    <col min="2" max="2" width="95" customWidth="1"/>
    <col min="3" max="5" width="20.44140625" customWidth="1"/>
    <col min="6" max="6" width="9.109375" customWidth="1"/>
    <col min="7" max="11" width="8" customWidth="1"/>
  </cols>
  <sheetData>
    <row r="1" spans="1:11" ht="12.75" customHeight="1" x14ac:dyDescent="0.3">
      <c r="A1" s="105"/>
      <c r="B1" s="128"/>
      <c r="C1" s="124"/>
      <c r="D1" s="124"/>
      <c r="E1" s="124" t="s">
        <v>120</v>
      </c>
      <c r="F1" s="124"/>
      <c r="G1" s="124"/>
      <c r="H1" s="124"/>
      <c r="I1" s="124"/>
      <c r="J1" s="124"/>
      <c r="K1" s="124"/>
    </row>
    <row r="2" spans="1:11" ht="77.25" customHeight="1" x14ac:dyDescent="0.3">
      <c r="A2" s="169" t="s">
        <v>121</v>
      </c>
      <c r="B2" s="151"/>
      <c r="C2" s="151"/>
      <c r="D2" s="151"/>
      <c r="E2" s="151"/>
      <c r="F2" s="124"/>
      <c r="G2" s="124"/>
      <c r="H2" s="124"/>
      <c r="I2" s="124"/>
      <c r="J2" s="124"/>
      <c r="K2" s="124"/>
    </row>
    <row r="3" spans="1:11" ht="12.75" customHeight="1" x14ac:dyDescent="0.3">
      <c r="A3" s="105"/>
      <c r="B3" s="128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47.25" customHeight="1" x14ac:dyDescent="0.3">
      <c r="A4" s="74" t="s">
        <v>3</v>
      </c>
      <c r="B4" s="74" t="s">
        <v>70</v>
      </c>
      <c r="C4" s="74" t="s">
        <v>122</v>
      </c>
      <c r="D4" s="74" t="s">
        <v>123</v>
      </c>
      <c r="E4" s="74" t="s">
        <v>124</v>
      </c>
      <c r="F4" s="129"/>
      <c r="G4" s="129"/>
      <c r="H4" s="129"/>
      <c r="I4" s="129"/>
      <c r="J4" s="129"/>
      <c r="K4" s="129"/>
    </row>
    <row r="5" spans="1:11" ht="31.5" customHeight="1" x14ac:dyDescent="0.3">
      <c r="A5" s="130" t="s">
        <v>26</v>
      </c>
      <c r="B5" s="131" t="s">
        <v>27</v>
      </c>
      <c r="C5" s="132">
        <f t="shared" ref="C5:E5" si="0">C6+C7</f>
        <v>0</v>
      </c>
      <c r="D5" s="132">
        <f t="shared" si="0"/>
        <v>0</v>
      </c>
      <c r="E5" s="132">
        <f t="shared" si="0"/>
        <v>0</v>
      </c>
      <c r="F5" s="133"/>
      <c r="G5" s="133"/>
      <c r="H5" s="133"/>
      <c r="I5" s="133"/>
      <c r="J5" s="133"/>
      <c r="K5" s="133"/>
    </row>
    <row r="6" spans="1:11" ht="15.75" customHeight="1" x14ac:dyDescent="0.3">
      <c r="A6" s="127"/>
      <c r="B6" s="126" t="s">
        <v>35</v>
      </c>
      <c r="C6" s="134"/>
      <c r="D6" s="134"/>
      <c r="E6" s="134">
        <f t="shared" ref="E6:E7" si="1">C6-D6</f>
        <v>0</v>
      </c>
      <c r="F6" s="124"/>
      <c r="G6" s="124"/>
      <c r="H6" s="124"/>
      <c r="I6" s="124"/>
      <c r="J6" s="124"/>
      <c r="K6" s="124"/>
    </row>
    <row r="7" spans="1:11" ht="15.75" customHeight="1" x14ac:dyDescent="0.3">
      <c r="A7" s="127"/>
      <c r="B7" s="126" t="s">
        <v>36</v>
      </c>
      <c r="C7" s="134"/>
      <c r="D7" s="134"/>
      <c r="E7" s="134">
        <f t="shared" si="1"/>
        <v>0</v>
      </c>
      <c r="F7" s="124"/>
      <c r="G7" s="124"/>
      <c r="H7" s="124"/>
      <c r="I7" s="124"/>
      <c r="J7" s="124"/>
      <c r="K7" s="124"/>
    </row>
    <row r="8" spans="1:11" ht="63" customHeight="1" x14ac:dyDescent="0.3">
      <c r="A8" s="130" t="s">
        <v>37</v>
      </c>
      <c r="B8" s="131" t="s">
        <v>93</v>
      </c>
      <c r="C8" s="132">
        <f t="shared" ref="C8:E8" si="2">C9+C13</f>
        <v>76654.95</v>
      </c>
      <c r="D8" s="132">
        <f t="shared" si="2"/>
        <v>76654.95</v>
      </c>
      <c r="E8" s="132">
        <f t="shared" si="2"/>
        <v>0</v>
      </c>
      <c r="F8" s="133"/>
      <c r="G8" s="133"/>
      <c r="H8" s="133"/>
      <c r="I8" s="133"/>
      <c r="J8" s="133"/>
      <c r="K8" s="133"/>
    </row>
    <row r="9" spans="1:11" ht="15.75" customHeight="1" x14ac:dyDescent="0.3">
      <c r="A9" s="135" t="s">
        <v>116</v>
      </c>
      <c r="B9" s="136" t="s">
        <v>94</v>
      </c>
      <c r="C9" s="137">
        <f t="shared" ref="C9:E9" si="3">C10+C11+C12</f>
        <v>0</v>
      </c>
      <c r="D9" s="137">
        <f t="shared" si="3"/>
        <v>0</v>
      </c>
      <c r="E9" s="137">
        <f t="shared" si="3"/>
        <v>0</v>
      </c>
      <c r="F9" s="138"/>
      <c r="G9" s="138"/>
      <c r="H9" s="138"/>
      <c r="I9" s="138"/>
      <c r="J9" s="138"/>
      <c r="K9" s="138"/>
    </row>
    <row r="10" spans="1:11" ht="15.75" customHeight="1" x14ac:dyDescent="0.3">
      <c r="A10" s="127"/>
      <c r="B10" s="126" t="s">
        <v>40</v>
      </c>
      <c r="C10" s="134"/>
      <c r="D10" s="134"/>
      <c r="E10" s="134">
        <f t="shared" ref="E10:E12" si="4">C10-D10</f>
        <v>0</v>
      </c>
      <c r="F10" s="124"/>
      <c r="G10" s="124"/>
      <c r="H10" s="124"/>
      <c r="I10" s="124"/>
      <c r="J10" s="124"/>
      <c r="K10" s="124"/>
    </row>
    <row r="11" spans="1:11" ht="15.75" customHeight="1" x14ac:dyDescent="0.3">
      <c r="A11" s="127"/>
      <c r="B11" s="126" t="s">
        <v>41</v>
      </c>
      <c r="C11" s="134"/>
      <c r="D11" s="134"/>
      <c r="E11" s="134">
        <f t="shared" si="4"/>
        <v>0</v>
      </c>
      <c r="F11" s="124"/>
      <c r="G11" s="124"/>
      <c r="H11" s="124"/>
      <c r="I11" s="124"/>
      <c r="J11" s="124"/>
      <c r="K11" s="124"/>
    </row>
    <row r="12" spans="1:11" ht="15.75" customHeight="1" x14ac:dyDescent="0.3">
      <c r="A12" s="127"/>
      <c r="B12" s="126" t="s">
        <v>42</v>
      </c>
      <c r="C12" s="134"/>
      <c r="D12" s="134"/>
      <c r="E12" s="134">
        <f t="shared" si="4"/>
        <v>0</v>
      </c>
      <c r="F12" s="124"/>
      <c r="G12" s="124"/>
      <c r="H12" s="124"/>
      <c r="I12" s="124"/>
      <c r="J12" s="124"/>
      <c r="K12" s="124"/>
    </row>
    <row r="13" spans="1:11" ht="15.75" customHeight="1" x14ac:dyDescent="0.3">
      <c r="A13" s="135" t="s">
        <v>117</v>
      </c>
      <c r="B13" s="136" t="s">
        <v>95</v>
      </c>
      <c r="C13" s="137">
        <f t="shared" ref="C13:E13" si="5">SUM(C14:C22)</f>
        <v>76654.95</v>
      </c>
      <c r="D13" s="137">
        <f t="shared" si="5"/>
        <v>76654.95</v>
      </c>
      <c r="E13" s="137">
        <f t="shared" si="5"/>
        <v>0</v>
      </c>
      <c r="F13" s="138"/>
      <c r="G13" s="138"/>
      <c r="H13" s="138"/>
      <c r="I13" s="138"/>
      <c r="J13" s="138"/>
      <c r="K13" s="138"/>
    </row>
    <row r="14" spans="1:11" ht="15.75" customHeight="1" x14ac:dyDescent="0.3">
      <c r="A14" s="127"/>
      <c r="B14" s="126" t="s">
        <v>43</v>
      </c>
      <c r="C14" s="134"/>
      <c r="D14" s="134"/>
      <c r="E14" s="134">
        <f t="shared" ref="E14:E22" si="6">C14-D14</f>
        <v>0</v>
      </c>
      <c r="F14" s="124"/>
      <c r="G14" s="124"/>
      <c r="H14" s="124"/>
      <c r="I14" s="124"/>
      <c r="J14" s="124"/>
      <c r="K14" s="124"/>
    </row>
    <row r="15" spans="1:11" ht="15.75" customHeight="1" x14ac:dyDescent="0.3">
      <c r="A15" s="127"/>
      <c r="B15" s="126" t="s">
        <v>44</v>
      </c>
      <c r="C15" s="134"/>
      <c r="D15" s="134"/>
      <c r="E15" s="134">
        <f t="shared" si="6"/>
        <v>0</v>
      </c>
      <c r="F15" s="124"/>
      <c r="G15" s="124"/>
      <c r="H15" s="124"/>
      <c r="I15" s="124"/>
      <c r="J15" s="124"/>
      <c r="K15" s="124"/>
    </row>
    <row r="16" spans="1:11" ht="15.75" customHeight="1" x14ac:dyDescent="0.3">
      <c r="A16" s="127"/>
      <c r="B16" s="126" t="s">
        <v>45</v>
      </c>
      <c r="C16" s="134"/>
      <c r="D16" s="134"/>
      <c r="E16" s="134">
        <f t="shared" si="6"/>
        <v>0</v>
      </c>
      <c r="F16" s="124"/>
      <c r="G16" s="124"/>
      <c r="H16" s="124"/>
      <c r="I16" s="124"/>
      <c r="J16" s="124"/>
      <c r="K16" s="124"/>
    </row>
    <row r="17" spans="1:11" ht="15.75" customHeight="1" x14ac:dyDescent="0.3">
      <c r="A17" s="127"/>
      <c r="B17" s="126" t="s">
        <v>46</v>
      </c>
      <c r="C17" s="134">
        <v>76654.95</v>
      </c>
      <c r="D17" s="134">
        <v>76654.95</v>
      </c>
      <c r="E17" s="134">
        <f t="shared" si="6"/>
        <v>0</v>
      </c>
      <c r="F17" s="124"/>
      <c r="G17" s="124"/>
      <c r="H17" s="124"/>
      <c r="I17" s="124"/>
      <c r="J17" s="124"/>
      <c r="K17" s="124"/>
    </row>
    <row r="18" spans="1:11" ht="15.75" customHeight="1" x14ac:dyDescent="0.3">
      <c r="A18" s="127"/>
      <c r="B18" s="126" t="s">
        <v>47</v>
      </c>
      <c r="C18" s="134"/>
      <c r="D18" s="134"/>
      <c r="E18" s="134">
        <f t="shared" si="6"/>
        <v>0</v>
      </c>
      <c r="F18" s="124"/>
      <c r="G18" s="124"/>
      <c r="H18" s="124"/>
      <c r="I18" s="124"/>
      <c r="J18" s="124"/>
      <c r="K18" s="124"/>
    </row>
    <row r="19" spans="1:11" ht="15.75" customHeight="1" x14ac:dyDescent="0.3">
      <c r="A19" s="127"/>
      <c r="B19" s="126" t="s">
        <v>96</v>
      </c>
      <c r="C19" s="134"/>
      <c r="D19" s="134"/>
      <c r="E19" s="134">
        <f t="shared" si="6"/>
        <v>0</v>
      </c>
      <c r="F19" s="124"/>
      <c r="G19" s="124"/>
      <c r="H19" s="124"/>
      <c r="I19" s="124"/>
      <c r="J19" s="124"/>
      <c r="K19" s="124"/>
    </row>
    <row r="20" spans="1:11" ht="15.75" customHeight="1" x14ac:dyDescent="0.3">
      <c r="A20" s="127"/>
      <c r="B20" s="126" t="s">
        <v>51</v>
      </c>
      <c r="C20" s="134"/>
      <c r="D20" s="134"/>
      <c r="E20" s="134">
        <f t="shared" si="6"/>
        <v>0</v>
      </c>
      <c r="F20" s="124"/>
      <c r="G20" s="124"/>
      <c r="H20" s="124"/>
      <c r="I20" s="124"/>
      <c r="J20" s="124"/>
      <c r="K20" s="124"/>
    </row>
    <row r="21" spans="1:11" ht="15.75" customHeight="1" x14ac:dyDescent="0.3">
      <c r="A21" s="127"/>
      <c r="B21" s="126" t="s">
        <v>49</v>
      </c>
      <c r="C21" s="134"/>
      <c r="D21" s="134"/>
      <c r="E21" s="134">
        <f t="shared" si="6"/>
        <v>0</v>
      </c>
      <c r="F21" s="124"/>
      <c r="G21" s="124"/>
      <c r="H21" s="124"/>
      <c r="I21" s="124"/>
      <c r="J21" s="124"/>
      <c r="K21" s="124"/>
    </row>
    <row r="22" spans="1:11" ht="15.75" customHeight="1" x14ac:dyDescent="0.3">
      <c r="A22" s="127"/>
      <c r="B22" s="126" t="s">
        <v>52</v>
      </c>
      <c r="C22" s="134"/>
      <c r="D22" s="134"/>
      <c r="E22" s="134">
        <f t="shared" si="6"/>
        <v>0</v>
      </c>
      <c r="F22" s="124"/>
      <c r="G22" s="124"/>
      <c r="H22" s="124"/>
      <c r="I22" s="124"/>
      <c r="J22" s="124"/>
      <c r="K22" s="124"/>
    </row>
    <row r="23" spans="1:11" ht="15.75" customHeight="1" x14ac:dyDescent="0.3">
      <c r="A23" s="168" t="s">
        <v>125</v>
      </c>
      <c r="B23" s="156"/>
      <c r="C23" s="132">
        <f t="shared" ref="C23:E23" si="7">C5+C8</f>
        <v>76654.95</v>
      </c>
      <c r="D23" s="132">
        <f t="shared" si="7"/>
        <v>76654.95</v>
      </c>
      <c r="E23" s="132">
        <f t="shared" si="7"/>
        <v>0</v>
      </c>
      <c r="F23" s="133"/>
      <c r="G23" s="133"/>
      <c r="H23" s="133"/>
      <c r="I23" s="133"/>
      <c r="J23" s="133"/>
      <c r="K23" s="133"/>
    </row>
    <row r="24" spans="1:11" ht="12.75" customHeight="1" x14ac:dyDescent="0.3">
      <c r="A24" s="105"/>
      <c r="B24" s="128"/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 ht="12.75" customHeight="1" x14ac:dyDescent="0.3">
      <c r="A25" s="105"/>
      <c r="B25" s="128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2.75" customHeight="1" x14ac:dyDescent="0.3">
      <c r="A26" s="139" t="s">
        <v>99</v>
      </c>
      <c r="B26" s="128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 ht="12.75" customHeight="1" x14ac:dyDescent="0.3">
      <c r="A27" s="139"/>
      <c r="B27" s="128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1" ht="12.75" customHeight="1" x14ac:dyDescent="0.3">
      <c r="A28" s="139" t="s">
        <v>66</v>
      </c>
      <c r="B28" s="128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11" ht="12.75" customHeight="1" x14ac:dyDescent="0.3">
      <c r="A29" s="139" t="s">
        <v>67</v>
      </c>
      <c r="B29" s="128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 ht="12.75" customHeight="1" x14ac:dyDescent="0.3">
      <c r="A30" s="105"/>
      <c r="B30" s="128"/>
      <c r="C30" s="124"/>
      <c r="D30" s="124"/>
      <c r="E30" s="124"/>
      <c r="F30" s="124"/>
      <c r="G30" s="124"/>
      <c r="H30" s="124"/>
      <c r="I30" s="124"/>
      <c r="J30" s="124"/>
      <c r="K30" s="124"/>
    </row>
    <row r="31" spans="1:11" ht="12.75" customHeight="1" x14ac:dyDescent="0.3">
      <c r="A31" s="105"/>
      <c r="B31" s="128"/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11" ht="12.75" customHeight="1" x14ac:dyDescent="0.3">
      <c r="A32" s="105"/>
      <c r="B32" s="128"/>
      <c r="C32" s="124"/>
      <c r="D32" s="124"/>
      <c r="E32" s="124"/>
      <c r="F32" s="124"/>
      <c r="G32" s="124"/>
      <c r="H32" s="124"/>
      <c r="I32" s="124"/>
      <c r="J32" s="124"/>
      <c r="K32" s="124"/>
    </row>
    <row r="33" spans="1:11" ht="12.75" customHeight="1" x14ac:dyDescent="0.3">
      <c r="A33" s="105"/>
      <c r="B33" s="128"/>
      <c r="C33" s="124"/>
      <c r="D33" s="124"/>
      <c r="E33" s="124"/>
      <c r="F33" s="124"/>
      <c r="G33" s="124"/>
      <c r="H33" s="124"/>
      <c r="I33" s="124"/>
      <c r="J33" s="124"/>
      <c r="K33" s="124"/>
    </row>
    <row r="34" spans="1:11" ht="12.75" customHeight="1" x14ac:dyDescent="0.3">
      <c r="A34" s="105"/>
      <c r="B34" s="128"/>
      <c r="C34" s="124"/>
      <c r="D34" s="124"/>
      <c r="E34" s="124"/>
      <c r="F34" s="124"/>
      <c r="G34" s="124"/>
      <c r="H34" s="124"/>
      <c r="I34" s="124"/>
      <c r="J34" s="124"/>
      <c r="K34" s="124"/>
    </row>
    <row r="35" spans="1:11" ht="12.75" customHeight="1" x14ac:dyDescent="0.3">
      <c r="A35" s="105"/>
      <c r="B35" s="128"/>
      <c r="C35" s="124"/>
      <c r="D35" s="124"/>
      <c r="E35" s="124"/>
      <c r="F35" s="124"/>
      <c r="G35" s="124"/>
      <c r="H35" s="124"/>
      <c r="I35" s="124"/>
      <c r="J35" s="124"/>
      <c r="K35" s="124"/>
    </row>
    <row r="36" spans="1:11" ht="12.75" customHeight="1" x14ac:dyDescent="0.3">
      <c r="A36" s="105"/>
      <c r="B36" s="128"/>
      <c r="C36" s="124"/>
      <c r="D36" s="124"/>
      <c r="E36" s="124"/>
      <c r="F36" s="124"/>
      <c r="G36" s="124"/>
      <c r="H36" s="124"/>
      <c r="I36" s="124"/>
      <c r="J36" s="124"/>
      <c r="K36" s="124"/>
    </row>
    <row r="37" spans="1:11" ht="12.75" customHeight="1" x14ac:dyDescent="0.3">
      <c r="A37" s="105"/>
      <c r="B37" s="128"/>
      <c r="C37" s="124"/>
      <c r="D37" s="124"/>
      <c r="E37" s="124"/>
      <c r="F37" s="124"/>
      <c r="G37" s="124"/>
      <c r="H37" s="124"/>
      <c r="I37" s="124"/>
      <c r="J37" s="124"/>
      <c r="K37" s="124"/>
    </row>
    <row r="38" spans="1:11" ht="12.75" customHeight="1" x14ac:dyDescent="0.3">
      <c r="A38" s="105"/>
      <c r="B38" s="128"/>
      <c r="C38" s="124"/>
      <c r="D38" s="124"/>
      <c r="E38" s="124"/>
      <c r="F38" s="124"/>
      <c r="G38" s="124"/>
      <c r="H38" s="124"/>
      <c r="I38" s="124"/>
      <c r="J38" s="124"/>
      <c r="K38" s="124"/>
    </row>
    <row r="39" spans="1:11" ht="12.75" customHeight="1" x14ac:dyDescent="0.3">
      <c r="A39" s="105"/>
      <c r="B39" s="128"/>
      <c r="C39" s="124"/>
      <c r="D39" s="124"/>
      <c r="E39" s="124"/>
      <c r="F39" s="124"/>
      <c r="G39" s="124"/>
      <c r="H39" s="124"/>
      <c r="I39" s="124"/>
      <c r="J39" s="124"/>
      <c r="K39" s="124"/>
    </row>
    <row r="40" spans="1:11" ht="12.75" customHeight="1" x14ac:dyDescent="0.3">
      <c r="A40" s="105"/>
      <c r="B40" s="128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1" ht="12.75" customHeight="1" x14ac:dyDescent="0.3">
      <c r="A41" s="105"/>
      <c r="B41" s="128"/>
      <c r="C41" s="124"/>
      <c r="D41" s="124"/>
      <c r="E41" s="124"/>
      <c r="F41" s="124"/>
      <c r="G41" s="124"/>
      <c r="H41" s="124"/>
      <c r="I41" s="124"/>
      <c r="J41" s="124"/>
      <c r="K41" s="124"/>
    </row>
    <row r="42" spans="1:11" ht="12.75" customHeight="1" x14ac:dyDescent="0.3">
      <c r="A42" s="105"/>
      <c r="B42" s="128"/>
      <c r="C42" s="124"/>
      <c r="D42" s="124"/>
      <c r="E42" s="124"/>
      <c r="F42" s="124"/>
      <c r="G42" s="124"/>
      <c r="H42" s="124"/>
      <c r="I42" s="124"/>
      <c r="J42" s="124"/>
      <c r="K42" s="124"/>
    </row>
    <row r="43" spans="1:11" ht="12.75" customHeight="1" x14ac:dyDescent="0.3">
      <c r="A43" s="105"/>
      <c r="B43" s="128"/>
      <c r="C43" s="124"/>
      <c r="D43" s="124"/>
      <c r="E43" s="124"/>
      <c r="F43" s="124"/>
      <c r="G43" s="124"/>
      <c r="H43" s="124"/>
      <c r="I43" s="124"/>
      <c r="J43" s="124"/>
      <c r="K43" s="124"/>
    </row>
    <row r="44" spans="1:11" ht="12.75" customHeight="1" x14ac:dyDescent="0.3">
      <c r="A44" s="105"/>
      <c r="B44" s="128"/>
      <c r="C44" s="124"/>
      <c r="D44" s="124"/>
      <c r="E44" s="124"/>
      <c r="F44" s="124"/>
      <c r="G44" s="124"/>
      <c r="H44" s="124"/>
      <c r="I44" s="124"/>
      <c r="J44" s="124"/>
      <c r="K44" s="124"/>
    </row>
    <row r="45" spans="1:11" ht="12.75" customHeight="1" x14ac:dyDescent="0.3">
      <c r="A45" s="105"/>
      <c r="B45" s="128"/>
      <c r="C45" s="124"/>
      <c r="D45" s="124"/>
      <c r="E45" s="124"/>
      <c r="F45" s="124"/>
      <c r="G45" s="124"/>
      <c r="H45" s="124"/>
      <c r="I45" s="124"/>
      <c r="J45" s="124"/>
      <c r="K45" s="124"/>
    </row>
    <row r="46" spans="1:11" ht="12.75" customHeight="1" x14ac:dyDescent="0.3">
      <c r="A46" s="105"/>
      <c r="B46" s="128"/>
      <c r="C46" s="124"/>
      <c r="D46" s="124"/>
      <c r="E46" s="124"/>
      <c r="F46" s="124"/>
      <c r="G46" s="124"/>
      <c r="H46" s="124"/>
      <c r="I46" s="124"/>
      <c r="J46" s="124"/>
      <c r="K46" s="124"/>
    </row>
    <row r="47" spans="1:11" ht="12.75" customHeight="1" x14ac:dyDescent="0.3">
      <c r="A47" s="105"/>
      <c r="B47" s="128"/>
      <c r="C47" s="124"/>
      <c r="D47" s="124"/>
      <c r="E47" s="124"/>
      <c r="F47" s="124"/>
      <c r="G47" s="124"/>
      <c r="H47" s="124"/>
      <c r="I47" s="124"/>
      <c r="J47" s="124"/>
      <c r="K47" s="124"/>
    </row>
    <row r="48" spans="1:11" ht="12.75" customHeight="1" x14ac:dyDescent="0.3">
      <c r="A48" s="105"/>
      <c r="B48" s="128"/>
      <c r="C48" s="124"/>
      <c r="D48" s="124"/>
      <c r="E48" s="124"/>
      <c r="F48" s="124"/>
      <c r="G48" s="124"/>
      <c r="H48" s="124"/>
      <c r="I48" s="124"/>
      <c r="J48" s="124"/>
      <c r="K48" s="124"/>
    </row>
    <row r="49" spans="1:11" ht="12.75" customHeight="1" x14ac:dyDescent="0.3">
      <c r="A49" s="105"/>
      <c r="B49" s="128"/>
      <c r="C49" s="124"/>
      <c r="D49" s="124"/>
      <c r="E49" s="124"/>
      <c r="F49" s="124"/>
      <c r="G49" s="124"/>
      <c r="H49" s="124"/>
      <c r="I49" s="124"/>
      <c r="J49" s="124"/>
      <c r="K49" s="124"/>
    </row>
    <row r="50" spans="1:11" ht="12.75" customHeight="1" x14ac:dyDescent="0.3">
      <c r="A50" s="105"/>
      <c r="B50" s="128"/>
      <c r="C50" s="124"/>
      <c r="D50" s="124"/>
      <c r="E50" s="124"/>
      <c r="F50" s="124"/>
      <c r="G50" s="124"/>
      <c r="H50" s="124"/>
      <c r="I50" s="124"/>
      <c r="J50" s="124"/>
      <c r="K50" s="124"/>
    </row>
    <row r="51" spans="1:11" ht="12.75" customHeight="1" x14ac:dyDescent="0.3">
      <c r="A51" s="105"/>
      <c r="B51" s="128"/>
      <c r="C51" s="124"/>
      <c r="D51" s="124"/>
      <c r="E51" s="124"/>
      <c r="F51" s="124"/>
      <c r="G51" s="124"/>
      <c r="H51" s="124"/>
      <c r="I51" s="124"/>
      <c r="J51" s="124"/>
      <c r="K51" s="124"/>
    </row>
    <row r="52" spans="1:11" ht="12.75" customHeight="1" x14ac:dyDescent="0.3">
      <c r="A52" s="105"/>
      <c r="B52" s="128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1:11" ht="12.75" customHeight="1" x14ac:dyDescent="0.3">
      <c r="A53" s="105"/>
      <c r="B53" s="128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11" ht="12.75" customHeight="1" x14ac:dyDescent="0.3">
      <c r="A54" s="105"/>
      <c r="B54" s="128"/>
      <c r="C54" s="124"/>
      <c r="D54" s="124"/>
      <c r="E54" s="124"/>
      <c r="F54" s="124"/>
      <c r="G54" s="124"/>
      <c r="H54" s="124"/>
      <c r="I54" s="124"/>
      <c r="J54" s="124"/>
      <c r="K54" s="124"/>
    </row>
    <row r="55" spans="1:11" ht="12.75" customHeight="1" x14ac:dyDescent="0.3">
      <c r="A55" s="105"/>
      <c r="B55" s="128"/>
      <c r="C55" s="124"/>
      <c r="D55" s="124"/>
      <c r="E55" s="124"/>
      <c r="F55" s="124"/>
      <c r="G55" s="124"/>
      <c r="H55" s="124"/>
      <c r="I55" s="124"/>
      <c r="J55" s="124"/>
      <c r="K55" s="124"/>
    </row>
    <row r="56" spans="1:11" ht="12.75" customHeight="1" x14ac:dyDescent="0.3">
      <c r="A56" s="105"/>
      <c r="B56" s="128"/>
      <c r="C56" s="124"/>
      <c r="D56" s="124"/>
      <c r="E56" s="124"/>
      <c r="F56" s="124"/>
      <c r="G56" s="124"/>
      <c r="H56" s="124"/>
      <c r="I56" s="124"/>
      <c r="J56" s="124"/>
      <c r="K56" s="124"/>
    </row>
    <row r="57" spans="1:11" ht="12.75" customHeight="1" x14ac:dyDescent="0.3">
      <c r="A57" s="105"/>
      <c r="B57" s="128"/>
      <c r="C57" s="124"/>
      <c r="D57" s="124"/>
      <c r="E57" s="124"/>
      <c r="F57" s="124"/>
      <c r="G57" s="124"/>
      <c r="H57" s="124"/>
      <c r="I57" s="124"/>
      <c r="J57" s="124"/>
      <c r="K57" s="124"/>
    </row>
    <row r="58" spans="1:11" ht="12.75" customHeight="1" x14ac:dyDescent="0.3">
      <c r="A58" s="105"/>
      <c r="B58" s="128"/>
      <c r="C58" s="124"/>
      <c r="D58" s="124"/>
      <c r="E58" s="124"/>
      <c r="F58" s="124"/>
      <c r="G58" s="124"/>
      <c r="H58" s="124"/>
      <c r="I58" s="124"/>
      <c r="J58" s="124"/>
      <c r="K58" s="124"/>
    </row>
    <row r="59" spans="1:11" ht="12.75" customHeight="1" x14ac:dyDescent="0.3">
      <c r="A59" s="105"/>
      <c r="B59" s="128"/>
      <c r="C59" s="124"/>
      <c r="D59" s="124"/>
      <c r="E59" s="124"/>
      <c r="F59" s="124"/>
      <c r="G59" s="124"/>
      <c r="H59" s="124"/>
      <c r="I59" s="124"/>
      <c r="J59" s="124"/>
      <c r="K59" s="124"/>
    </row>
    <row r="60" spans="1:11" ht="12.75" customHeight="1" x14ac:dyDescent="0.3">
      <c r="A60" s="105"/>
      <c r="B60" s="128"/>
      <c r="C60" s="124"/>
      <c r="D60" s="124"/>
      <c r="E60" s="124"/>
      <c r="F60" s="124"/>
      <c r="G60" s="124"/>
      <c r="H60" s="124"/>
      <c r="I60" s="124"/>
      <c r="J60" s="124"/>
      <c r="K60" s="124"/>
    </row>
    <row r="61" spans="1:11" ht="12.75" customHeight="1" x14ac:dyDescent="0.3">
      <c r="A61" s="105"/>
      <c r="B61" s="128"/>
      <c r="C61" s="124"/>
      <c r="D61" s="124"/>
      <c r="E61" s="124"/>
      <c r="F61" s="124"/>
      <c r="G61" s="124"/>
      <c r="H61" s="124"/>
      <c r="I61" s="124"/>
      <c r="J61" s="124"/>
      <c r="K61" s="124"/>
    </row>
    <row r="62" spans="1:11" ht="12.75" customHeight="1" x14ac:dyDescent="0.3">
      <c r="A62" s="105"/>
      <c r="B62" s="128"/>
      <c r="C62" s="124"/>
      <c r="D62" s="124"/>
      <c r="E62" s="124"/>
      <c r="F62" s="124"/>
      <c r="G62" s="124"/>
      <c r="H62" s="124"/>
      <c r="I62" s="124"/>
      <c r="J62" s="124"/>
      <c r="K62" s="124"/>
    </row>
    <row r="63" spans="1:11" ht="12.75" customHeight="1" x14ac:dyDescent="0.3">
      <c r="A63" s="105"/>
      <c r="B63" s="128"/>
      <c r="C63" s="124"/>
      <c r="D63" s="124"/>
      <c r="E63" s="124"/>
      <c r="F63" s="124"/>
      <c r="G63" s="124"/>
      <c r="H63" s="124"/>
      <c r="I63" s="124"/>
      <c r="J63" s="124"/>
      <c r="K63" s="124"/>
    </row>
    <row r="64" spans="1:11" ht="12.75" customHeight="1" x14ac:dyDescent="0.3">
      <c r="A64" s="105"/>
      <c r="B64" s="128"/>
      <c r="C64" s="124"/>
      <c r="D64" s="124"/>
      <c r="E64" s="124"/>
      <c r="F64" s="124"/>
      <c r="G64" s="124"/>
      <c r="H64" s="124"/>
      <c r="I64" s="124"/>
      <c r="J64" s="124"/>
      <c r="K64" s="124"/>
    </row>
    <row r="65" spans="1:11" ht="12.75" customHeight="1" x14ac:dyDescent="0.3">
      <c r="A65" s="105"/>
      <c r="B65" s="128"/>
      <c r="C65" s="124"/>
      <c r="D65" s="124"/>
      <c r="E65" s="124"/>
      <c r="F65" s="124"/>
      <c r="G65" s="124"/>
      <c r="H65" s="124"/>
      <c r="I65" s="124"/>
      <c r="J65" s="124"/>
      <c r="K65" s="124"/>
    </row>
    <row r="66" spans="1:11" ht="12.75" customHeight="1" x14ac:dyDescent="0.3">
      <c r="A66" s="105"/>
      <c r="B66" s="128"/>
      <c r="C66" s="124"/>
      <c r="D66" s="124"/>
      <c r="E66" s="124"/>
      <c r="F66" s="124"/>
      <c r="G66" s="124"/>
      <c r="H66" s="124"/>
      <c r="I66" s="124"/>
      <c r="J66" s="124"/>
      <c r="K66" s="124"/>
    </row>
    <row r="67" spans="1:11" ht="12.75" customHeight="1" x14ac:dyDescent="0.3">
      <c r="A67" s="105"/>
      <c r="B67" s="128"/>
      <c r="C67" s="124"/>
      <c r="D67" s="124"/>
      <c r="E67" s="124"/>
      <c r="F67" s="124"/>
      <c r="G67" s="124"/>
      <c r="H67" s="124"/>
      <c r="I67" s="124"/>
      <c r="J67" s="124"/>
      <c r="K67" s="124"/>
    </row>
    <row r="68" spans="1:11" ht="12.75" customHeight="1" x14ac:dyDescent="0.3">
      <c r="A68" s="105"/>
      <c r="B68" s="128"/>
      <c r="C68" s="124"/>
      <c r="D68" s="124"/>
      <c r="E68" s="124"/>
      <c r="F68" s="124"/>
      <c r="G68" s="124"/>
      <c r="H68" s="124"/>
      <c r="I68" s="124"/>
      <c r="J68" s="124"/>
      <c r="K68" s="124"/>
    </row>
    <row r="69" spans="1:11" ht="12.75" customHeight="1" x14ac:dyDescent="0.3">
      <c r="A69" s="105"/>
      <c r="B69" s="128"/>
      <c r="C69" s="124"/>
      <c r="D69" s="124"/>
      <c r="E69" s="124"/>
      <c r="F69" s="124"/>
      <c r="G69" s="124"/>
      <c r="H69" s="124"/>
      <c r="I69" s="124"/>
      <c r="J69" s="124"/>
      <c r="K69" s="124"/>
    </row>
    <row r="70" spans="1:11" ht="12.75" customHeight="1" x14ac:dyDescent="0.3">
      <c r="A70" s="105"/>
      <c r="B70" s="128"/>
      <c r="C70" s="124"/>
      <c r="D70" s="124"/>
      <c r="E70" s="124"/>
      <c r="F70" s="124"/>
      <c r="G70" s="124"/>
      <c r="H70" s="124"/>
      <c r="I70" s="124"/>
      <c r="J70" s="124"/>
      <c r="K70" s="124"/>
    </row>
    <row r="71" spans="1:11" ht="12.75" customHeight="1" x14ac:dyDescent="0.3">
      <c r="A71" s="105"/>
      <c r="B71" s="128"/>
      <c r="C71" s="124"/>
      <c r="D71" s="124"/>
      <c r="E71" s="124"/>
      <c r="F71" s="124"/>
      <c r="G71" s="124"/>
      <c r="H71" s="124"/>
      <c r="I71" s="124"/>
      <c r="J71" s="124"/>
      <c r="K71" s="124"/>
    </row>
    <row r="72" spans="1:11" ht="12.75" customHeight="1" x14ac:dyDescent="0.3">
      <c r="A72" s="105"/>
      <c r="B72" s="128"/>
      <c r="C72" s="124"/>
      <c r="D72" s="124"/>
      <c r="E72" s="124"/>
      <c r="F72" s="124"/>
      <c r="G72" s="124"/>
      <c r="H72" s="124"/>
      <c r="I72" s="124"/>
      <c r="J72" s="124"/>
      <c r="K72" s="124"/>
    </row>
    <row r="73" spans="1:11" ht="12.75" customHeight="1" x14ac:dyDescent="0.3">
      <c r="A73" s="105"/>
      <c r="B73" s="128"/>
      <c r="C73" s="124"/>
      <c r="D73" s="124"/>
      <c r="E73" s="124"/>
      <c r="F73" s="124"/>
      <c r="G73" s="124"/>
      <c r="H73" s="124"/>
      <c r="I73" s="124"/>
      <c r="J73" s="124"/>
      <c r="K73" s="124"/>
    </row>
    <row r="74" spans="1:11" ht="12.75" customHeight="1" x14ac:dyDescent="0.3">
      <c r="A74" s="105"/>
      <c r="B74" s="128"/>
      <c r="C74" s="124"/>
      <c r="D74" s="124"/>
      <c r="E74" s="124"/>
      <c r="F74" s="124"/>
      <c r="G74" s="124"/>
      <c r="H74" s="124"/>
      <c r="I74" s="124"/>
      <c r="J74" s="124"/>
      <c r="K74" s="124"/>
    </row>
    <row r="75" spans="1:11" ht="12.75" customHeight="1" x14ac:dyDescent="0.3">
      <c r="A75" s="105"/>
      <c r="B75" s="128"/>
      <c r="C75" s="124"/>
      <c r="D75" s="124"/>
      <c r="E75" s="124"/>
      <c r="F75" s="124"/>
      <c r="G75" s="124"/>
      <c r="H75" s="124"/>
      <c r="I75" s="124"/>
      <c r="J75" s="124"/>
      <c r="K75" s="124"/>
    </row>
    <row r="76" spans="1:11" ht="12.75" customHeight="1" x14ac:dyDescent="0.3">
      <c r="A76" s="105"/>
      <c r="B76" s="128"/>
      <c r="C76" s="124"/>
      <c r="D76" s="124"/>
      <c r="E76" s="124"/>
      <c r="F76" s="124"/>
      <c r="G76" s="124"/>
      <c r="H76" s="124"/>
      <c r="I76" s="124"/>
      <c r="J76" s="124"/>
      <c r="K76" s="124"/>
    </row>
    <row r="77" spans="1:11" ht="12.75" customHeight="1" x14ac:dyDescent="0.3">
      <c r="A77" s="105"/>
      <c r="B77" s="128"/>
      <c r="C77" s="124"/>
      <c r="D77" s="124"/>
      <c r="E77" s="124"/>
      <c r="F77" s="124"/>
      <c r="G77" s="124"/>
      <c r="H77" s="124"/>
      <c r="I77" s="124"/>
      <c r="J77" s="124"/>
      <c r="K77" s="124"/>
    </row>
    <row r="78" spans="1:11" ht="12.75" customHeight="1" x14ac:dyDescent="0.3">
      <c r="A78" s="105"/>
      <c r="B78" s="128"/>
      <c r="C78" s="124"/>
      <c r="D78" s="124"/>
      <c r="E78" s="124"/>
      <c r="F78" s="124"/>
      <c r="G78" s="124"/>
      <c r="H78" s="124"/>
      <c r="I78" s="124"/>
      <c r="J78" s="124"/>
      <c r="K78" s="124"/>
    </row>
    <row r="79" spans="1:11" ht="12.75" customHeight="1" x14ac:dyDescent="0.3">
      <c r="A79" s="105"/>
      <c r="B79" s="128"/>
      <c r="C79" s="124"/>
      <c r="D79" s="124"/>
      <c r="E79" s="124"/>
      <c r="F79" s="124"/>
      <c r="G79" s="124"/>
      <c r="H79" s="124"/>
      <c r="I79" s="124"/>
      <c r="J79" s="124"/>
      <c r="K79" s="124"/>
    </row>
    <row r="80" spans="1:11" ht="12.75" customHeight="1" x14ac:dyDescent="0.3">
      <c r="A80" s="105"/>
      <c r="B80" s="128"/>
      <c r="C80" s="124"/>
      <c r="D80" s="124"/>
      <c r="E80" s="124"/>
      <c r="F80" s="124"/>
      <c r="G80" s="124"/>
      <c r="H80" s="124"/>
      <c r="I80" s="124"/>
      <c r="J80" s="124"/>
      <c r="K80" s="124"/>
    </row>
    <row r="81" spans="1:11" ht="12.75" customHeight="1" x14ac:dyDescent="0.3">
      <c r="A81" s="105"/>
      <c r="B81" s="128"/>
      <c r="C81" s="124"/>
      <c r="D81" s="124"/>
      <c r="E81" s="124"/>
      <c r="F81" s="124"/>
      <c r="G81" s="124"/>
      <c r="H81" s="124"/>
      <c r="I81" s="124"/>
      <c r="J81" s="124"/>
      <c r="K81" s="124"/>
    </row>
    <row r="82" spans="1:11" ht="12.75" customHeight="1" x14ac:dyDescent="0.3">
      <c r="A82" s="105"/>
      <c r="B82" s="128"/>
      <c r="C82" s="124"/>
      <c r="D82" s="124"/>
      <c r="E82" s="124"/>
      <c r="F82" s="124"/>
      <c r="G82" s="124"/>
      <c r="H82" s="124"/>
      <c r="I82" s="124"/>
      <c r="J82" s="124"/>
      <c r="K82" s="124"/>
    </row>
    <row r="83" spans="1:11" ht="12.75" customHeight="1" x14ac:dyDescent="0.3">
      <c r="A83" s="105"/>
      <c r="B83" s="128"/>
      <c r="C83" s="124"/>
      <c r="D83" s="124"/>
      <c r="E83" s="124"/>
      <c r="F83" s="124"/>
      <c r="G83" s="124"/>
      <c r="H83" s="124"/>
      <c r="I83" s="124"/>
      <c r="J83" s="124"/>
      <c r="K83" s="124"/>
    </row>
    <row r="84" spans="1:11" ht="12.75" customHeight="1" x14ac:dyDescent="0.3">
      <c r="A84" s="105"/>
      <c r="B84" s="128"/>
      <c r="C84" s="124"/>
      <c r="D84" s="124"/>
      <c r="E84" s="124"/>
      <c r="F84" s="124"/>
      <c r="G84" s="124"/>
      <c r="H84" s="124"/>
      <c r="I84" s="124"/>
      <c r="J84" s="124"/>
      <c r="K84" s="124"/>
    </row>
    <row r="85" spans="1:11" ht="12.75" customHeight="1" x14ac:dyDescent="0.3">
      <c r="A85" s="105"/>
      <c r="B85" s="128"/>
      <c r="C85" s="124"/>
      <c r="D85" s="124"/>
      <c r="E85" s="124"/>
      <c r="F85" s="124"/>
      <c r="G85" s="124"/>
      <c r="H85" s="124"/>
      <c r="I85" s="124"/>
      <c r="J85" s="124"/>
      <c r="K85" s="124"/>
    </row>
    <row r="86" spans="1:11" ht="12.75" customHeight="1" x14ac:dyDescent="0.3">
      <c r="A86" s="105"/>
      <c r="B86" s="128"/>
      <c r="C86" s="124"/>
      <c r="D86" s="124"/>
      <c r="E86" s="124"/>
      <c r="F86" s="124"/>
      <c r="G86" s="124"/>
      <c r="H86" s="124"/>
      <c r="I86" s="124"/>
      <c r="J86" s="124"/>
      <c r="K86" s="124"/>
    </row>
    <row r="87" spans="1:11" ht="12.75" customHeight="1" x14ac:dyDescent="0.3">
      <c r="A87" s="105"/>
      <c r="B87" s="128"/>
      <c r="C87" s="124"/>
      <c r="D87" s="124"/>
      <c r="E87" s="124"/>
      <c r="F87" s="124"/>
      <c r="G87" s="124"/>
      <c r="H87" s="124"/>
      <c r="I87" s="124"/>
      <c r="J87" s="124"/>
      <c r="K87" s="124"/>
    </row>
    <row r="88" spans="1:11" ht="12.75" customHeight="1" x14ac:dyDescent="0.3">
      <c r="A88" s="105"/>
      <c r="B88" s="128"/>
      <c r="C88" s="124"/>
      <c r="D88" s="124"/>
      <c r="E88" s="124"/>
      <c r="F88" s="124"/>
      <c r="G88" s="124"/>
      <c r="H88" s="124"/>
      <c r="I88" s="124"/>
      <c r="J88" s="124"/>
      <c r="K88" s="124"/>
    </row>
    <row r="89" spans="1:11" ht="12.75" customHeight="1" x14ac:dyDescent="0.3">
      <c r="A89" s="105"/>
      <c r="B89" s="128"/>
      <c r="C89" s="124"/>
      <c r="D89" s="124"/>
      <c r="E89" s="124"/>
      <c r="F89" s="124"/>
      <c r="G89" s="124"/>
      <c r="H89" s="124"/>
      <c r="I89" s="124"/>
      <c r="J89" s="124"/>
      <c r="K89" s="124"/>
    </row>
    <row r="90" spans="1:11" ht="12.75" customHeight="1" x14ac:dyDescent="0.3">
      <c r="A90" s="105"/>
      <c r="B90" s="128"/>
      <c r="C90" s="124"/>
      <c r="D90" s="124"/>
      <c r="E90" s="124"/>
      <c r="F90" s="124"/>
      <c r="G90" s="124"/>
      <c r="H90" s="124"/>
      <c r="I90" s="124"/>
      <c r="J90" s="124"/>
      <c r="K90" s="124"/>
    </row>
    <row r="91" spans="1:11" ht="12.75" customHeight="1" x14ac:dyDescent="0.3">
      <c r="A91" s="105"/>
      <c r="B91" s="128"/>
      <c r="C91" s="124"/>
      <c r="D91" s="124"/>
      <c r="E91" s="124"/>
      <c r="F91" s="124"/>
      <c r="G91" s="124"/>
      <c r="H91" s="124"/>
      <c r="I91" s="124"/>
      <c r="J91" s="124"/>
      <c r="K91" s="124"/>
    </row>
    <row r="92" spans="1:11" ht="12.75" customHeight="1" x14ac:dyDescent="0.3">
      <c r="A92" s="105"/>
      <c r="B92" s="128"/>
      <c r="C92" s="124"/>
      <c r="D92" s="124"/>
      <c r="E92" s="124"/>
      <c r="F92" s="124"/>
      <c r="G92" s="124"/>
      <c r="H92" s="124"/>
      <c r="I92" s="124"/>
      <c r="J92" s="124"/>
      <c r="K92" s="124"/>
    </row>
    <row r="93" spans="1:11" ht="12.75" customHeight="1" x14ac:dyDescent="0.3">
      <c r="A93" s="105"/>
      <c r="B93" s="128"/>
      <c r="C93" s="124"/>
      <c r="D93" s="124"/>
      <c r="E93" s="124"/>
      <c r="F93" s="124"/>
      <c r="G93" s="124"/>
      <c r="H93" s="124"/>
      <c r="I93" s="124"/>
      <c r="J93" s="124"/>
      <c r="K93" s="124"/>
    </row>
    <row r="94" spans="1:11" ht="12.75" customHeight="1" x14ac:dyDescent="0.3">
      <c r="A94" s="105"/>
      <c r="B94" s="128"/>
      <c r="C94" s="124"/>
      <c r="D94" s="124"/>
      <c r="E94" s="124"/>
      <c r="F94" s="124"/>
      <c r="G94" s="124"/>
      <c r="H94" s="124"/>
      <c r="I94" s="124"/>
      <c r="J94" s="124"/>
      <c r="K94" s="124"/>
    </row>
    <row r="95" spans="1:11" ht="12.75" customHeight="1" x14ac:dyDescent="0.3">
      <c r="A95" s="105"/>
      <c r="B95" s="128"/>
      <c r="C95" s="124"/>
      <c r="D95" s="124"/>
      <c r="E95" s="124"/>
      <c r="F95" s="124"/>
      <c r="G95" s="124"/>
      <c r="H95" s="124"/>
      <c r="I95" s="124"/>
      <c r="J95" s="124"/>
      <c r="K95" s="124"/>
    </row>
    <row r="96" spans="1:11" ht="12.75" customHeight="1" x14ac:dyDescent="0.3">
      <c r="A96" s="105"/>
      <c r="B96" s="128"/>
      <c r="C96" s="124"/>
      <c r="D96" s="124"/>
      <c r="E96" s="124"/>
      <c r="F96" s="124"/>
      <c r="G96" s="124"/>
      <c r="H96" s="124"/>
      <c r="I96" s="124"/>
      <c r="J96" s="124"/>
      <c r="K96" s="124"/>
    </row>
    <row r="97" spans="1:11" ht="12.75" customHeight="1" x14ac:dyDescent="0.3">
      <c r="A97" s="105"/>
      <c r="B97" s="128"/>
      <c r="C97" s="124"/>
      <c r="D97" s="124"/>
      <c r="E97" s="124"/>
      <c r="F97" s="124"/>
      <c r="G97" s="124"/>
      <c r="H97" s="124"/>
      <c r="I97" s="124"/>
      <c r="J97" s="124"/>
      <c r="K97" s="124"/>
    </row>
    <row r="98" spans="1:11" ht="12.75" customHeight="1" x14ac:dyDescent="0.3">
      <c r="A98" s="105"/>
      <c r="B98" s="128"/>
      <c r="C98" s="124"/>
      <c r="D98" s="124"/>
      <c r="E98" s="124"/>
      <c r="F98" s="124"/>
      <c r="G98" s="124"/>
      <c r="H98" s="124"/>
      <c r="I98" s="124"/>
      <c r="J98" s="124"/>
      <c r="K98" s="124"/>
    </row>
    <row r="99" spans="1:11" ht="12.75" customHeight="1" x14ac:dyDescent="0.3">
      <c r="A99" s="105"/>
      <c r="B99" s="128"/>
      <c r="C99" s="124"/>
      <c r="D99" s="124"/>
      <c r="E99" s="124"/>
      <c r="F99" s="124"/>
      <c r="G99" s="124"/>
      <c r="H99" s="124"/>
      <c r="I99" s="124"/>
      <c r="J99" s="124"/>
      <c r="K99" s="124"/>
    </row>
    <row r="100" spans="1:11" ht="12.75" customHeight="1" x14ac:dyDescent="0.3">
      <c r="A100" s="105"/>
      <c r="B100" s="128"/>
      <c r="C100" s="124"/>
      <c r="D100" s="124"/>
      <c r="E100" s="124"/>
      <c r="F100" s="124"/>
      <c r="G100" s="124"/>
      <c r="H100" s="124"/>
      <c r="I100" s="124"/>
      <c r="J100" s="124"/>
      <c r="K100" s="124"/>
    </row>
  </sheetData>
  <mergeCells count="2">
    <mergeCell ref="A23:B23"/>
    <mergeCell ref="A2:E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K232"/>
  <sheetViews>
    <sheetView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F21" sqref="F21"/>
    </sheetView>
  </sheetViews>
  <sheetFormatPr defaultColWidth="14.44140625" defaultRowHeight="15" customHeight="1" x14ac:dyDescent="0.3"/>
  <cols>
    <col min="1" max="1" width="9.44140625" customWidth="1"/>
    <col min="2" max="2" width="58.6640625" customWidth="1"/>
    <col min="3" max="7" width="16.88671875" customWidth="1"/>
    <col min="8" max="11" width="8" customWidth="1"/>
  </cols>
  <sheetData>
    <row r="1" spans="1:11" ht="15.75" customHeight="1" x14ac:dyDescent="0.3">
      <c r="A1" s="73"/>
      <c r="B1" s="3"/>
      <c r="C1" s="3"/>
      <c r="D1" s="3"/>
      <c r="E1" s="3"/>
      <c r="F1" s="3"/>
      <c r="G1" s="3" t="s">
        <v>134</v>
      </c>
      <c r="H1" s="3"/>
      <c r="I1" s="3"/>
      <c r="J1" s="3"/>
      <c r="K1" s="3"/>
    </row>
    <row r="2" spans="1:11" ht="101.25" customHeight="1" x14ac:dyDescent="0.3">
      <c r="A2" s="160" t="s">
        <v>126</v>
      </c>
      <c r="B2" s="151"/>
      <c r="C2" s="151"/>
      <c r="D2" s="151"/>
      <c r="E2" s="151"/>
      <c r="F2" s="151"/>
      <c r="G2" s="151"/>
      <c r="H2" s="3"/>
      <c r="I2" s="3"/>
      <c r="J2" s="3"/>
      <c r="K2" s="3"/>
    </row>
    <row r="3" spans="1:11" ht="15.75" customHeight="1" x14ac:dyDescent="0.3">
      <c r="A3" s="73"/>
      <c r="B3" s="3"/>
      <c r="C3" s="3"/>
      <c r="D3" s="3"/>
      <c r="E3" s="3"/>
      <c r="F3" s="3"/>
      <c r="G3" s="125"/>
      <c r="H3" s="3"/>
      <c r="I3" s="3"/>
      <c r="J3" s="3"/>
      <c r="K3" s="3"/>
    </row>
    <row r="4" spans="1:11" ht="21.75" customHeight="1" x14ac:dyDescent="0.3">
      <c r="A4" s="158" t="s">
        <v>3</v>
      </c>
      <c r="B4" s="158" t="s">
        <v>70</v>
      </c>
      <c r="C4" s="163" t="s">
        <v>127</v>
      </c>
      <c r="D4" s="155"/>
      <c r="E4" s="155"/>
      <c r="F4" s="155"/>
      <c r="G4" s="156"/>
      <c r="H4" s="125"/>
      <c r="I4" s="125"/>
      <c r="J4" s="125"/>
      <c r="K4" s="125"/>
    </row>
    <row r="5" spans="1:11" ht="23.25" customHeight="1" x14ac:dyDescent="0.3">
      <c r="A5" s="161"/>
      <c r="B5" s="161"/>
      <c r="C5" s="163" t="s">
        <v>86</v>
      </c>
      <c r="D5" s="155"/>
      <c r="E5" s="155"/>
      <c r="F5" s="156"/>
      <c r="G5" s="140"/>
      <c r="H5" s="125"/>
      <c r="I5" s="125"/>
      <c r="J5" s="125"/>
      <c r="K5" s="125"/>
    </row>
    <row r="6" spans="1:11" ht="99" customHeight="1" x14ac:dyDescent="0.3">
      <c r="A6" s="159"/>
      <c r="B6" s="159"/>
      <c r="C6" s="74" t="s">
        <v>128</v>
      </c>
      <c r="D6" s="74" t="s">
        <v>129</v>
      </c>
      <c r="E6" s="74" t="s">
        <v>130</v>
      </c>
      <c r="F6" s="74" t="s">
        <v>131</v>
      </c>
      <c r="G6" s="140" t="s">
        <v>119</v>
      </c>
      <c r="H6" s="125"/>
      <c r="I6" s="125"/>
      <c r="J6" s="125"/>
      <c r="K6" s="125"/>
    </row>
    <row r="7" spans="1:11" ht="12.75" customHeight="1" x14ac:dyDescent="0.3">
      <c r="A7" s="75">
        <v>1</v>
      </c>
      <c r="B7" s="75">
        <v>2</v>
      </c>
      <c r="C7" s="75">
        <v>10</v>
      </c>
      <c r="D7" s="75">
        <v>11</v>
      </c>
      <c r="E7" s="75">
        <v>12</v>
      </c>
      <c r="F7" s="75">
        <v>13</v>
      </c>
      <c r="G7" s="141"/>
      <c r="H7" s="109"/>
      <c r="I7" s="109"/>
      <c r="J7" s="109"/>
      <c r="K7" s="109"/>
    </row>
    <row r="8" spans="1:11" ht="47.25" customHeight="1" x14ac:dyDescent="0.3">
      <c r="A8" s="76" t="s">
        <v>26</v>
      </c>
      <c r="B8" s="77" t="s">
        <v>27</v>
      </c>
      <c r="C8" s="80">
        <f t="shared" ref="C8:G8" si="0">+C9+C10</f>
        <v>0</v>
      </c>
      <c r="D8" s="80">
        <f t="shared" si="0"/>
        <v>0</v>
      </c>
      <c r="E8" s="80">
        <f t="shared" si="0"/>
        <v>0</v>
      </c>
      <c r="F8" s="80">
        <f t="shared" si="0"/>
        <v>0</v>
      </c>
      <c r="G8" s="80">
        <f t="shared" si="0"/>
        <v>0</v>
      </c>
      <c r="H8" s="142"/>
      <c r="I8" s="142"/>
      <c r="J8" s="142"/>
      <c r="K8" s="142"/>
    </row>
    <row r="9" spans="1:11" ht="15.75" customHeight="1" x14ac:dyDescent="0.3">
      <c r="A9" s="82"/>
      <c r="B9" s="83" t="s">
        <v>35</v>
      </c>
      <c r="C9" s="86"/>
      <c r="D9" s="86"/>
      <c r="E9" s="86"/>
      <c r="F9" s="86"/>
      <c r="G9" s="143">
        <f t="shared" ref="G9:G10" si="1">SUM(C9:F9)</f>
        <v>0</v>
      </c>
      <c r="H9" s="3"/>
      <c r="I9" s="3"/>
      <c r="J9" s="3"/>
      <c r="K9" s="3"/>
    </row>
    <row r="10" spans="1:11" ht="15.75" customHeight="1" x14ac:dyDescent="0.3">
      <c r="A10" s="82"/>
      <c r="B10" s="83" t="s">
        <v>36</v>
      </c>
      <c r="C10" s="86"/>
      <c r="D10" s="86"/>
      <c r="E10" s="86"/>
      <c r="F10" s="86"/>
      <c r="G10" s="143">
        <f t="shared" si="1"/>
        <v>0</v>
      </c>
      <c r="H10" s="3"/>
      <c r="I10" s="3"/>
      <c r="J10" s="3"/>
      <c r="K10" s="3"/>
    </row>
    <row r="11" spans="1:11" ht="94.5" customHeight="1" x14ac:dyDescent="0.3">
      <c r="A11" s="76" t="s">
        <v>37</v>
      </c>
      <c r="B11" s="88" t="s">
        <v>93</v>
      </c>
      <c r="C11" s="80">
        <f t="shared" ref="C11:G11" si="2">C12+C16</f>
        <v>116501</v>
      </c>
      <c r="D11" s="80">
        <f t="shared" si="2"/>
        <v>485260.15</v>
      </c>
      <c r="E11" s="80">
        <f t="shared" si="2"/>
        <v>367810.69</v>
      </c>
      <c r="F11" s="80">
        <f t="shared" si="2"/>
        <v>177385.16</v>
      </c>
      <c r="G11" s="80">
        <f t="shared" si="2"/>
        <v>1146957</v>
      </c>
      <c r="H11" s="142"/>
      <c r="I11" s="142"/>
      <c r="J11" s="142"/>
      <c r="K11" s="142"/>
    </row>
    <row r="12" spans="1:11" ht="15.75" customHeight="1" x14ac:dyDescent="0.3">
      <c r="A12" s="91"/>
      <c r="B12" s="92" t="s">
        <v>94</v>
      </c>
      <c r="C12" s="95">
        <f t="shared" ref="C12:G12" si="3">C13+C14+C15</f>
        <v>0</v>
      </c>
      <c r="D12" s="95">
        <f t="shared" si="3"/>
        <v>0</v>
      </c>
      <c r="E12" s="95">
        <f t="shared" si="3"/>
        <v>0</v>
      </c>
      <c r="F12" s="95">
        <f t="shared" si="3"/>
        <v>0</v>
      </c>
      <c r="G12" s="95">
        <f t="shared" si="3"/>
        <v>0</v>
      </c>
      <c r="H12" s="144"/>
      <c r="I12" s="144"/>
      <c r="J12" s="144"/>
      <c r="K12" s="144"/>
    </row>
    <row r="13" spans="1:11" ht="15.75" customHeight="1" x14ac:dyDescent="0.3">
      <c r="A13" s="82"/>
      <c r="B13" s="83" t="s">
        <v>40</v>
      </c>
      <c r="C13" s="86"/>
      <c r="D13" s="86"/>
      <c r="E13" s="86"/>
      <c r="F13" s="86"/>
      <c r="G13" s="143">
        <f t="shared" ref="G13:G15" si="4">SUM(C13:F13)</f>
        <v>0</v>
      </c>
      <c r="H13" s="3"/>
      <c r="I13" s="3"/>
      <c r="J13" s="3"/>
      <c r="K13" s="3"/>
    </row>
    <row r="14" spans="1:11" ht="15.75" customHeight="1" x14ac:dyDescent="0.3">
      <c r="A14" s="82"/>
      <c r="B14" s="83" t="s">
        <v>41</v>
      </c>
      <c r="C14" s="86"/>
      <c r="D14" s="86"/>
      <c r="E14" s="86"/>
      <c r="F14" s="86"/>
      <c r="G14" s="143">
        <f t="shared" si="4"/>
        <v>0</v>
      </c>
      <c r="H14" s="3"/>
      <c r="I14" s="3"/>
      <c r="J14" s="3"/>
      <c r="K14" s="3"/>
    </row>
    <row r="15" spans="1:11" ht="15.75" customHeight="1" x14ac:dyDescent="0.3">
      <c r="A15" s="82"/>
      <c r="B15" s="83" t="s">
        <v>42</v>
      </c>
      <c r="C15" s="86"/>
      <c r="D15" s="86"/>
      <c r="E15" s="86"/>
      <c r="F15" s="86"/>
      <c r="G15" s="143">
        <f t="shared" si="4"/>
        <v>0</v>
      </c>
      <c r="H15" s="3"/>
      <c r="I15" s="3"/>
      <c r="J15" s="3"/>
      <c r="K15" s="3"/>
    </row>
    <row r="16" spans="1:11" ht="15.75" customHeight="1" x14ac:dyDescent="0.3">
      <c r="A16" s="91"/>
      <c r="B16" s="92" t="s">
        <v>95</v>
      </c>
      <c r="C16" s="95">
        <f t="shared" ref="C16:G16" si="5">SUM(C17:C25)</f>
        <v>116501</v>
      </c>
      <c r="D16" s="95">
        <f t="shared" si="5"/>
        <v>485260.15</v>
      </c>
      <c r="E16" s="95">
        <f t="shared" si="5"/>
        <v>367810.69</v>
      </c>
      <c r="F16" s="95">
        <f t="shared" si="5"/>
        <v>177385.16</v>
      </c>
      <c r="G16" s="95">
        <f t="shared" si="5"/>
        <v>1146957</v>
      </c>
      <c r="H16" s="144"/>
      <c r="I16" s="144"/>
      <c r="J16" s="144"/>
      <c r="K16" s="144"/>
    </row>
    <row r="17" spans="1:11" ht="15.75" customHeight="1" x14ac:dyDescent="0.3">
      <c r="A17" s="82"/>
      <c r="B17" s="83" t="s">
        <v>43</v>
      </c>
      <c r="C17" s="86"/>
      <c r="D17" s="86"/>
      <c r="E17" s="86"/>
      <c r="F17" s="86"/>
      <c r="G17" s="143">
        <f t="shared" ref="G17:G26" si="6">SUM(C17:F17)</f>
        <v>0</v>
      </c>
      <c r="H17" s="3"/>
      <c r="I17" s="3"/>
      <c r="J17" s="3"/>
      <c r="K17" s="3"/>
    </row>
    <row r="18" spans="1:11" ht="15.75" customHeight="1" x14ac:dyDescent="0.3">
      <c r="A18" s="82"/>
      <c r="B18" s="83" t="s">
        <v>44</v>
      </c>
      <c r="C18" s="86"/>
      <c r="D18" s="86"/>
      <c r="E18" s="86"/>
      <c r="F18" s="86"/>
      <c r="G18" s="143">
        <f t="shared" si="6"/>
        <v>0</v>
      </c>
      <c r="H18" s="3"/>
      <c r="I18" s="3"/>
      <c r="J18" s="3"/>
      <c r="K18" s="3"/>
    </row>
    <row r="19" spans="1:11" ht="15.75" customHeight="1" x14ac:dyDescent="0.3">
      <c r="A19" s="82"/>
      <c r="B19" s="83" t="s">
        <v>45</v>
      </c>
      <c r="C19" s="86"/>
      <c r="D19" s="86"/>
      <c r="E19" s="86"/>
      <c r="F19" s="86"/>
      <c r="G19" s="143">
        <f t="shared" si="6"/>
        <v>0</v>
      </c>
      <c r="H19" s="3"/>
      <c r="I19" s="3"/>
      <c r="J19" s="3"/>
      <c r="K19" s="3"/>
    </row>
    <row r="20" spans="1:11" ht="15.75" customHeight="1" x14ac:dyDescent="0.3">
      <c r="A20" s="82"/>
      <c r="B20" s="83" t="s">
        <v>46</v>
      </c>
      <c r="C20" s="86">
        <v>116501</v>
      </c>
      <c r="D20" s="146">
        <f>14545+447136.26+23578.89</f>
        <v>485260.15</v>
      </c>
      <c r="E20" s="86">
        <f>79114+288696.69</f>
        <v>367810.69</v>
      </c>
      <c r="F20" s="86">
        <v>177385.16</v>
      </c>
      <c r="G20" s="143">
        <f t="shared" si="6"/>
        <v>1146957</v>
      </c>
      <c r="H20" s="3"/>
      <c r="I20" s="3"/>
      <c r="J20" s="3"/>
      <c r="K20" s="3"/>
    </row>
    <row r="21" spans="1:11" ht="15.75" customHeight="1" x14ac:dyDescent="0.3">
      <c r="A21" s="82"/>
      <c r="B21" s="83" t="s">
        <v>47</v>
      </c>
      <c r="C21" s="86"/>
      <c r="D21" s="86"/>
      <c r="E21" s="86"/>
      <c r="F21" s="86"/>
      <c r="G21" s="143">
        <f t="shared" si="6"/>
        <v>0</v>
      </c>
      <c r="H21" s="3"/>
      <c r="I21" s="3"/>
      <c r="J21" s="3"/>
      <c r="K21" s="3"/>
    </row>
    <row r="22" spans="1:11" ht="15.75" customHeight="1" x14ac:dyDescent="0.3">
      <c r="A22" s="82"/>
      <c r="B22" s="83" t="s">
        <v>96</v>
      </c>
      <c r="C22" s="86"/>
      <c r="D22" s="86"/>
      <c r="E22" s="86"/>
      <c r="F22" s="86"/>
      <c r="G22" s="143">
        <f t="shared" si="6"/>
        <v>0</v>
      </c>
      <c r="H22" s="3"/>
      <c r="I22" s="3"/>
      <c r="J22" s="3"/>
      <c r="K22" s="3"/>
    </row>
    <row r="23" spans="1:11" ht="15.75" customHeight="1" x14ac:dyDescent="0.3">
      <c r="A23" s="82"/>
      <c r="B23" s="83" t="s">
        <v>51</v>
      </c>
      <c r="C23" s="86"/>
      <c r="D23" s="86"/>
      <c r="E23" s="86"/>
      <c r="F23" s="86"/>
      <c r="G23" s="143">
        <f t="shared" si="6"/>
        <v>0</v>
      </c>
      <c r="H23" s="3"/>
      <c r="I23" s="3"/>
      <c r="J23" s="3"/>
      <c r="K23" s="3"/>
    </row>
    <row r="24" spans="1:11" ht="15.75" customHeight="1" x14ac:dyDescent="0.3">
      <c r="A24" s="82"/>
      <c r="B24" s="83" t="s">
        <v>49</v>
      </c>
      <c r="C24" s="86"/>
      <c r="D24" s="86"/>
      <c r="E24" s="86"/>
      <c r="F24" s="86"/>
      <c r="G24" s="143">
        <f t="shared" si="6"/>
        <v>0</v>
      </c>
      <c r="H24" s="3"/>
      <c r="I24" s="3"/>
      <c r="J24" s="3"/>
      <c r="K24" s="3"/>
    </row>
    <row r="25" spans="1:11" ht="15.75" customHeight="1" x14ac:dyDescent="0.3">
      <c r="A25" s="82"/>
      <c r="B25" s="83" t="s">
        <v>52</v>
      </c>
      <c r="C25" s="86"/>
      <c r="D25" s="86"/>
      <c r="E25" s="86"/>
      <c r="F25" s="86"/>
      <c r="G25" s="143">
        <f t="shared" si="6"/>
        <v>0</v>
      </c>
      <c r="H25" s="3"/>
      <c r="I25" s="3"/>
      <c r="J25" s="3"/>
      <c r="K25" s="3"/>
    </row>
    <row r="26" spans="1:11" ht="31.5" customHeight="1" x14ac:dyDescent="0.3">
      <c r="A26" s="91" t="s">
        <v>62</v>
      </c>
      <c r="B26" s="92" t="s">
        <v>132</v>
      </c>
      <c r="C26" s="95"/>
      <c r="D26" s="95"/>
      <c r="E26" s="95"/>
      <c r="F26" s="95"/>
      <c r="G26" s="95">
        <f t="shared" si="6"/>
        <v>0</v>
      </c>
      <c r="H26" s="144"/>
      <c r="I26" s="144"/>
      <c r="J26" s="144"/>
      <c r="K26" s="144"/>
    </row>
    <row r="27" spans="1:11" ht="15.75" customHeight="1" x14ac:dyDescent="0.3">
      <c r="A27" s="162" t="s">
        <v>133</v>
      </c>
      <c r="B27" s="156"/>
      <c r="C27" s="104">
        <f t="shared" ref="C27:G27" si="7">C8+C11+C26</f>
        <v>116501</v>
      </c>
      <c r="D27" s="104">
        <f t="shared" si="7"/>
        <v>485260.15</v>
      </c>
      <c r="E27" s="104">
        <f t="shared" si="7"/>
        <v>367810.69</v>
      </c>
      <c r="F27" s="104">
        <f t="shared" si="7"/>
        <v>177385.16</v>
      </c>
      <c r="G27" s="104">
        <f t="shared" si="7"/>
        <v>1146957</v>
      </c>
      <c r="H27" s="145"/>
      <c r="I27" s="145"/>
      <c r="J27" s="145"/>
      <c r="K27" s="145"/>
    </row>
    <row r="28" spans="1:11" ht="33.75" customHeight="1" x14ac:dyDescent="0.3">
      <c r="A28" s="73"/>
      <c r="B28" s="3"/>
      <c r="C28" s="3"/>
      <c r="D28" s="3"/>
      <c r="E28" s="3"/>
      <c r="F28" s="3"/>
      <c r="G28" s="125"/>
      <c r="H28" s="3"/>
      <c r="I28" s="3"/>
      <c r="J28" s="3"/>
      <c r="K28" s="3"/>
    </row>
    <row r="29" spans="1:11" ht="18.75" customHeight="1" x14ac:dyDescent="0.3">
      <c r="A29" s="105"/>
      <c r="B29" s="2" t="s">
        <v>99</v>
      </c>
      <c r="C29" s="3"/>
      <c r="D29" s="3"/>
      <c r="E29" s="3"/>
      <c r="F29" s="3"/>
      <c r="G29" s="125"/>
      <c r="H29" s="3"/>
      <c r="I29" s="3"/>
      <c r="J29" s="3"/>
      <c r="K29" s="3"/>
    </row>
    <row r="30" spans="1:11" ht="18.75" customHeight="1" x14ac:dyDescent="0.3">
      <c r="A30" s="1"/>
      <c r="B30" s="3"/>
      <c r="C30" s="3"/>
      <c r="D30" s="3"/>
      <c r="E30" s="3"/>
      <c r="F30" s="3"/>
      <c r="G30" s="125"/>
      <c r="H30" s="3"/>
      <c r="I30" s="3"/>
      <c r="J30" s="3"/>
      <c r="K30" s="3"/>
    </row>
    <row r="31" spans="1:11" ht="15.75" customHeight="1" x14ac:dyDescent="0.3">
      <c r="A31" s="73"/>
      <c r="B31" s="70" t="s">
        <v>66</v>
      </c>
      <c r="C31" s="3"/>
      <c r="D31" s="3"/>
      <c r="E31" s="3"/>
      <c r="F31" s="3"/>
      <c r="G31" s="125"/>
      <c r="H31" s="3"/>
      <c r="I31" s="3"/>
      <c r="J31" s="3"/>
      <c r="K31" s="3"/>
    </row>
    <row r="32" spans="1:11" ht="15.75" customHeight="1" x14ac:dyDescent="0.3">
      <c r="A32" s="73"/>
      <c r="B32" s="70" t="s">
        <v>67</v>
      </c>
      <c r="C32" s="3"/>
      <c r="D32" s="3"/>
      <c r="E32" s="3"/>
      <c r="F32" s="3"/>
      <c r="G32" s="125"/>
      <c r="H32" s="3"/>
      <c r="I32" s="3"/>
      <c r="J32" s="3"/>
      <c r="K32" s="3"/>
    </row>
    <row r="33" spans="1:11" ht="15.75" customHeight="1" x14ac:dyDescent="0.3">
      <c r="A33" s="73"/>
      <c r="B33" s="3"/>
      <c r="C33" s="3"/>
      <c r="D33" s="3"/>
      <c r="E33" s="3"/>
      <c r="F33" s="3"/>
      <c r="G33" s="125"/>
      <c r="H33" s="3"/>
      <c r="I33" s="3"/>
      <c r="J33" s="3"/>
      <c r="K33" s="3"/>
    </row>
    <row r="34" spans="1:11" ht="15.75" customHeight="1" x14ac:dyDescent="0.3">
      <c r="A34" s="73"/>
      <c r="B34" s="3"/>
      <c r="C34" s="3"/>
      <c r="D34" s="3"/>
      <c r="E34" s="3"/>
      <c r="F34" s="3"/>
      <c r="G34" s="125"/>
      <c r="H34" s="3"/>
      <c r="I34" s="3"/>
      <c r="J34" s="3"/>
      <c r="K34" s="3"/>
    </row>
    <row r="35" spans="1:11" ht="15.75" customHeight="1" x14ac:dyDescent="0.3">
      <c r="A35" s="73"/>
      <c r="B35" s="3"/>
      <c r="C35" s="3"/>
      <c r="D35" s="3"/>
      <c r="E35" s="3"/>
      <c r="F35" s="3"/>
      <c r="G35" s="125"/>
      <c r="H35" s="3"/>
      <c r="I35" s="3"/>
      <c r="J35" s="3"/>
      <c r="K35" s="3"/>
    </row>
    <row r="36" spans="1:11" ht="15.75" customHeight="1" x14ac:dyDescent="0.3">
      <c r="A36" s="73"/>
      <c r="B36" s="3"/>
      <c r="C36" s="3"/>
      <c r="D36" s="3"/>
      <c r="E36" s="3"/>
      <c r="F36" s="3"/>
      <c r="G36" s="125"/>
      <c r="H36" s="3"/>
      <c r="I36" s="3"/>
      <c r="J36" s="3"/>
      <c r="K36" s="3"/>
    </row>
    <row r="37" spans="1:11" ht="15.75" customHeight="1" x14ac:dyDescent="0.3">
      <c r="A37" s="73"/>
      <c r="B37" s="3"/>
      <c r="C37" s="3"/>
      <c r="D37" s="3"/>
      <c r="E37" s="3"/>
      <c r="F37" s="3"/>
      <c r="G37" s="125"/>
      <c r="H37" s="3"/>
      <c r="I37" s="3"/>
      <c r="J37" s="3"/>
      <c r="K37" s="3"/>
    </row>
    <row r="38" spans="1:11" ht="15.75" customHeight="1" x14ac:dyDescent="0.3">
      <c r="A38" s="73"/>
      <c r="B38" s="3"/>
      <c r="C38" s="3"/>
      <c r="D38" s="3"/>
      <c r="E38" s="3"/>
      <c r="F38" s="3"/>
      <c r="G38" s="125"/>
      <c r="H38" s="3"/>
      <c r="I38" s="3"/>
      <c r="J38" s="3"/>
      <c r="K38" s="3"/>
    </row>
    <row r="39" spans="1:11" ht="15.75" customHeight="1" x14ac:dyDescent="0.3">
      <c r="A39" s="73"/>
      <c r="B39" s="3"/>
      <c r="C39" s="3"/>
      <c r="D39" s="3"/>
      <c r="E39" s="3"/>
      <c r="F39" s="3"/>
      <c r="G39" s="125"/>
      <c r="H39" s="3"/>
      <c r="I39" s="3"/>
      <c r="J39" s="3"/>
      <c r="K39" s="3"/>
    </row>
    <row r="40" spans="1:11" ht="15.75" customHeight="1" x14ac:dyDescent="0.3">
      <c r="A40" s="73"/>
      <c r="B40" s="3"/>
      <c r="C40" s="3"/>
      <c r="D40" s="3"/>
      <c r="E40" s="3"/>
      <c r="F40" s="3"/>
      <c r="G40" s="125"/>
      <c r="H40" s="3"/>
      <c r="I40" s="3"/>
      <c r="J40" s="3"/>
      <c r="K40" s="3"/>
    </row>
    <row r="41" spans="1:11" ht="15.75" customHeight="1" x14ac:dyDescent="0.3">
      <c r="A41" s="73"/>
      <c r="B41" s="3"/>
      <c r="C41" s="3"/>
      <c r="D41" s="3"/>
      <c r="E41" s="3"/>
      <c r="F41" s="3"/>
      <c r="G41" s="125"/>
      <c r="H41" s="3"/>
      <c r="I41" s="3"/>
      <c r="J41" s="3"/>
      <c r="K41" s="3"/>
    </row>
    <row r="42" spans="1:11" ht="15.75" customHeight="1" x14ac:dyDescent="0.3">
      <c r="A42" s="73"/>
      <c r="B42" s="3"/>
      <c r="C42" s="3"/>
      <c r="D42" s="3"/>
      <c r="E42" s="3"/>
      <c r="F42" s="3"/>
      <c r="G42" s="125"/>
      <c r="H42" s="3"/>
      <c r="I42" s="3"/>
      <c r="J42" s="3"/>
      <c r="K42" s="3"/>
    </row>
    <row r="43" spans="1:11" ht="15.75" customHeight="1" x14ac:dyDescent="0.3">
      <c r="A43" s="73"/>
      <c r="B43" s="3"/>
      <c r="C43" s="3"/>
      <c r="D43" s="3"/>
      <c r="E43" s="3"/>
      <c r="F43" s="3"/>
      <c r="G43" s="125"/>
      <c r="H43" s="3"/>
      <c r="I43" s="3"/>
      <c r="J43" s="3"/>
      <c r="K43" s="3"/>
    </row>
    <row r="44" spans="1:11" ht="15.75" customHeight="1" x14ac:dyDescent="0.3">
      <c r="A44" s="73"/>
      <c r="B44" s="3"/>
      <c r="C44" s="3"/>
      <c r="D44" s="3"/>
      <c r="E44" s="3"/>
      <c r="F44" s="3"/>
      <c r="G44" s="125"/>
      <c r="H44" s="3"/>
      <c r="I44" s="3"/>
      <c r="J44" s="3"/>
      <c r="K44" s="3"/>
    </row>
    <row r="45" spans="1:11" ht="15.75" customHeight="1" x14ac:dyDescent="0.3">
      <c r="A45" s="73"/>
      <c r="B45" s="3"/>
      <c r="C45" s="3"/>
      <c r="D45" s="3"/>
      <c r="E45" s="3"/>
      <c r="F45" s="3"/>
      <c r="G45" s="125"/>
      <c r="H45" s="3"/>
      <c r="I45" s="3"/>
      <c r="J45" s="3"/>
      <c r="K45" s="3"/>
    </row>
    <row r="46" spans="1:11" ht="15.75" customHeight="1" x14ac:dyDescent="0.3">
      <c r="A46" s="73"/>
      <c r="B46" s="3"/>
      <c r="C46" s="3"/>
      <c r="D46" s="3"/>
      <c r="E46" s="3"/>
      <c r="F46" s="3"/>
      <c r="G46" s="125"/>
      <c r="H46" s="3"/>
      <c r="I46" s="3"/>
      <c r="J46" s="3"/>
      <c r="K46" s="3"/>
    </row>
    <row r="47" spans="1:11" ht="15.75" customHeight="1" x14ac:dyDescent="0.3">
      <c r="A47" s="73"/>
      <c r="B47" s="3"/>
      <c r="C47" s="3"/>
      <c r="D47" s="3"/>
      <c r="E47" s="3"/>
      <c r="F47" s="3"/>
      <c r="G47" s="125"/>
      <c r="H47" s="3"/>
      <c r="I47" s="3"/>
      <c r="J47" s="3"/>
      <c r="K47" s="3"/>
    </row>
    <row r="48" spans="1:11" ht="15.75" customHeight="1" x14ac:dyDescent="0.3">
      <c r="A48" s="73"/>
      <c r="B48" s="3"/>
      <c r="C48" s="3"/>
      <c r="D48" s="3"/>
      <c r="E48" s="3"/>
      <c r="F48" s="3"/>
      <c r="G48" s="125"/>
      <c r="H48" s="3"/>
      <c r="I48" s="3"/>
      <c r="J48" s="3"/>
      <c r="K48" s="3"/>
    </row>
    <row r="49" spans="1:11" ht="15.75" customHeight="1" x14ac:dyDescent="0.3">
      <c r="A49" s="73"/>
      <c r="B49" s="3"/>
      <c r="C49" s="3"/>
      <c r="D49" s="3"/>
      <c r="E49" s="3"/>
      <c r="F49" s="3"/>
      <c r="G49" s="125"/>
      <c r="H49" s="3"/>
      <c r="I49" s="3"/>
      <c r="J49" s="3"/>
      <c r="K49" s="3"/>
    </row>
    <row r="50" spans="1:11" ht="15.75" customHeight="1" x14ac:dyDescent="0.3">
      <c r="A50" s="73"/>
      <c r="B50" s="3"/>
      <c r="C50" s="3"/>
      <c r="D50" s="3"/>
      <c r="E50" s="3"/>
      <c r="F50" s="3"/>
      <c r="G50" s="125"/>
      <c r="H50" s="3"/>
      <c r="I50" s="3"/>
      <c r="J50" s="3"/>
      <c r="K50" s="3"/>
    </row>
    <row r="51" spans="1:11" ht="15.75" customHeight="1" x14ac:dyDescent="0.3">
      <c r="A51" s="73"/>
      <c r="B51" s="3"/>
      <c r="C51" s="3"/>
      <c r="D51" s="3"/>
      <c r="E51" s="3"/>
      <c r="F51" s="3"/>
      <c r="G51" s="125"/>
      <c r="H51" s="3"/>
      <c r="I51" s="3"/>
      <c r="J51" s="3"/>
      <c r="K51" s="3"/>
    </row>
    <row r="52" spans="1:11" ht="15.75" customHeight="1" x14ac:dyDescent="0.3">
      <c r="A52" s="73"/>
      <c r="B52" s="3"/>
      <c r="C52" s="3"/>
      <c r="D52" s="3"/>
      <c r="E52" s="3"/>
      <c r="F52" s="3"/>
      <c r="G52" s="125"/>
      <c r="H52" s="3"/>
      <c r="I52" s="3"/>
      <c r="J52" s="3"/>
      <c r="K52" s="3"/>
    </row>
    <row r="53" spans="1:11" ht="15.75" customHeight="1" x14ac:dyDescent="0.3">
      <c r="A53" s="73"/>
      <c r="B53" s="3"/>
      <c r="C53" s="3"/>
      <c r="D53" s="3"/>
      <c r="E53" s="3"/>
      <c r="F53" s="3"/>
      <c r="G53" s="125"/>
      <c r="H53" s="3"/>
      <c r="I53" s="3"/>
      <c r="J53" s="3"/>
      <c r="K53" s="3"/>
    </row>
    <row r="54" spans="1:11" ht="15.75" customHeight="1" x14ac:dyDescent="0.3">
      <c r="A54" s="73"/>
      <c r="B54" s="3"/>
      <c r="C54" s="3"/>
      <c r="D54" s="3"/>
      <c r="E54" s="3"/>
      <c r="F54" s="3"/>
      <c r="G54" s="125"/>
      <c r="H54" s="3"/>
      <c r="I54" s="3"/>
      <c r="J54" s="3"/>
      <c r="K54" s="3"/>
    </row>
    <row r="55" spans="1:11" ht="15.75" customHeight="1" x14ac:dyDescent="0.3">
      <c r="A55" s="73"/>
      <c r="B55" s="3"/>
      <c r="C55" s="3"/>
      <c r="D55" s="3"/>
      <c r="E55" s="3"/>
      <c r="F55" s="3"/>
      <c r="G55" s="125"/>
      <c r="H55" s="3"/>
      <c r="I55" s="3"/>
      <c r="J55" s="3"/>
      <c r="K55" s="3"/>
    </row>
    <row r="56" spans="1:11" ht="15.75" customHeight="1" x14ac:dyDescent="0.3">
      <c r="A56" s="73"/>
      <c r="B56" s="3"/>
      <c r="C56" s="3"/>
      <c r="D56" s="3"/>
      <c r="E56" s="3"/>
      <c r="F56" s="3"/>
      <c r="G56" s="125"/>
      <c r="H56" s="3"/>
      <c r="I56" s="3"/>
      <c r="J56" s="3"/>
      <c r="K56" s="3"/>
    </row>
    <row r="57" spans="1:11" ht="15.75" customHeight="1" x14ac:dyDescent="0.3">
      <c r="A57" s="73"/>
      <c r="B57" s="3"/>
      <c r="C57" s="3"/>
      <c r="D57" s="3"/>
      <c r="E57" s="3"/>
      <c r="F57" s="3"/>
      <c r="G57" s="125"/>
      <c r="H57" s="3"/>
      <c r="I57" s="3"/>
      <c r="J57" s="3"/>
      <c r="K57" s="3"/>
    </row>
    <row r="58" spans="1:11" ht="15.75" customHeight="1" x14ac:dyDescent="0.3">
      <c r="A58" s="73"/>
      <c r="B58" s="3"/>
      <c r="C58" s="3"/>
      <c r="D58" s="3"/>
      <c r="E58" s="3"/>
      <c r="F58" s="3"/>
      <c r="G58" s="125"/>
      <c r="H58" s="3"/>
      <c r="I58" s="3"/>
      <c r="J58" s="3"/>
      <c r="K58" s="3"/>
    </row>
    <row r="59" spans="1:11" ht="15.75" customHeight="1" x14ac:dyDescent="0.3">
      <c r="A59" s="73"/>
      <c r="B59" s="3"/>
      <c r="C59" s="3"/>
      <c r="D59" s="3"/>
      <c r="E59" s="3"/>
      <c r="F59" s="3"/>
      <c r="G59" s="125"/>
      <c r="H59" s="3"/>
      <c r="I59" s="3"/>
      <c r="J59" s="3"/>
      <c r="K59" s="3"/>
    </row>
    <row r="60" spans="1:11" ht="15.75" customHeight="1" x14ac:dyDescent="0.3">
      <c r="A60" s="73"/>
      <c r="B60" s="3"/>
      <c r="C60" s="3"/>
      <c r="D60" s="3"/>
      <c r="E60" s="3"/>
      <c r="F60" s="3"/>
      <c r="G60" s="125"/>
      <c r="H60" s="3"/>
      <c r="I60" s="3"/>
      <c r="J60" s="3"/>
      <c r="K60" s="3"/>
    </row>
    <row r="61" spans="1:11" ht="15.75" customHeight="1" x14ac:dyDescent="0.3">
      <c r="A61" s="73"/>
      <c r="B61" s="3"/>
      <c r="C61" s="3"/>
      <c r="D61" s="3"/>
      <c r="E61" s="3"/>
      <c r="F61" s="3"/>
      <c r="G61" s="125"/>
      <c r="H61" s="3"/>
      <c r="I61" s="3"/>
      <c r="J61" s="3"/>
      <c r="K61" s="3"/>
    </row>
    <row r="62" spans="1:11" ht="15.75" customHeight="1" x14ac:dyDescent="0.3">
      <c r="A62" s="73"/>
      <c r="B62" s="3"/>
      <c r="C62" s="3"/>
      <c r="D62" s="3"/>
      <c r="E62" s="3"/>
      <c r="F62" s="3"/>
      <c r="G62" s="125"/>
      <c r="H62" s="3"/>
      <c r="I62" s="3"/>
      <c r="J62" s="3"/>
      <c r="K62" s="3"/>
    </row>
    <row r="63" spans="1:11" ht="15.75" customHeight="1" x14ac:dyDescent="0.3">
      <c r="A63" s="73"/>
      <c r="B63" s="3"/>
      <c r="C63" s="3"/>
      <c r="D63" s="3"/>
      <c r="E63" s="3"/>
      <c r="F63" s="3"/>
      <c r="G63" s="125"/>
      <c r="H63" s="3"/>
      <c r="I63" s="3"/>
      <c r="J63" s="3"/>
      <c r="K63" s="3"/>
    </row>
    <row r="64" spans="1:11" ht="15.75" customHeight="1" x14ac:dyDescent="0.3">
      <c r="A64" s="73"/>
      <c r="B64" s="3"/>
      <c r="C64" s="3"/>
      <c r="D64" s="3"/>
      <c r="E64" s="3"/>
      <c r="F64" s="3"/>
      <c r="G64" s="125"/>
      <c r="H64" s="3"/>
      <c r="I64" s="3"/>
      <c r="J64" s="3"/>
      <c r="K64" s="3"/>
    </row>
    <row r="65" spans="1:11" ht="15.75" customHeight="1" x14ac:dyDescent="0.3">
      <c r="A65" s="73"/>
      <c r="B65" s="3"/>
      <c r="C65" s="3"/>
      <c r="D65" s="3"/>
      <c r="E65" s="3"/>
      <c r="F65" s="3"/>
      <c r="G65" s="125"/>
      <c r="H65" s="3"/>
      <c r="I65" s="3"/>
      <c r="J65" s="3"/>
      <c r="K65" s="3"/>
    </row>
    <row r="66" spans="1:11" ht="15.75" customHeight="1" x14ac:dyDescent="0.3">
      <c r="A66" s="73"/>
      <c r="B66" s="3"/>
      <c r="C66" s="3"/>
      <c r="D66" s="3"/>
      <c r="E66" s="3"/>
      <c r="F66" s="3"/>
      <c r="G66" s="125"/>
      <c r="H66" s="3"/>
      <c r="I66" s="3"/>
      <c r="J66" s="3"/>
      <c r="K66" s="3"/>
    </row>
    <row r="67" spans="1:11" ht="15.75" customHeight="1" x14ac:dyDescent="0.3">
      <c r="A67" s="73"/>
      <c r="B67" s="3"/>
      <c r="C67" s="3"/>
      <c r="D67" s="3"/>
      <c r="E67" s="3"/>
      <c r="F67" s="3"/>
      <c r="G67" s="125"/>
      <c r="H67" s="3"/>
      <c r="I67" s="3"/>
      <c r="J67" s="3"/>
      <c r="K67" s="3"/>
    </row>
    <row r="68" spans="1:11" ht="15.75" customHeight="1" x14ac:dyDescent="0.3">
      <c r="A68" s="73"/>
      <c r="B68" s="3"/>
      <c r="C68" s="3"/>
      <c r="D68" s="3"/>
      <c r="E68" s="3"/>
      <c r="F68" s="3"/>
      <c r="G68" s="125"/>
      <c r="H68" s="3"/>
      <c r="I68" s="3"/>
      <c r="J68" s="3"/>
      <c r="K68" s="3"/>
    </row>
    <row r="69" spans="1:11" ht="15.75" customHeight="1" x14ac:dyDescent="0.3">
      <c r="A69" s="73"/>
      <c r="B69" s="3"/>
      <c r="C69" s="3"/>
      <c r="D69" s="3"/>
      <c r="E69" s="3"/>
      <c r="F69" s="3"/>
      <c r="G69" s="125"/>
      <c r="H69" s="3"/>
      <c r="I69" s="3"/>
      <c r="J69" s="3"/>
      <c r="K69" s="3"/>
    </row>
    <row r="70" spans="1:11" ht="15.75" customHeight="1" x14ac:dyDescent="0.3">
      <c r="A70" s="73"/>
      <c r="B70" s="3"/>
      <c r="C70" s="3"/>
      <c r="D70" s="3"/>
      <c r="E70" s="3"/>
      <c r="F70" s="3"/>
      <c r="G70" s="125"/>
      <c r="H70" s="3"/>
      <c r="I70" s="3"/>
      <c r="J70" s="3"/>
      <c r="K70" s="3"/>
    </row>
    <row r="71" spans="1:11" ht="15.75" customHeight="1" x14ac:dyDescent="0.3">
      <c r="A71" s="73"/>
      <c r="B71" s="3"/>
      <c r="C71" s="3"/>
      <c r="D71" s="3"/>
      <c r="E71" s="3"/>
      <c r="F71" s="3"/>
      <c r="G71" s="125"/>
      <c r="H71" s="3"/>
      <c r="I71" s="3"/>
      <c r="J71" s="3"/>
      <c r="K71" s="3"/>
    </row>
    <row r="72" spans="1:11" ht="15.75" customHeight="1" x14ac:dyDescent="0.3">
      <c r="A72" s="73"/>
      <c r="B72" s="3"/>
      <c r="C72" s="3"/>
      <c r="D72" s="3"/>
      <c r="E72" s="3"/>
      <c r="F72" s="3"/>
      <c r="G72" s="125"/>
      <c r="H72" s="3"/>
      <c r="I72" s="3"/>
      <c r="J72" s="3"/>
      <c r="K72" s="3"/>
    </row>
    <row r="73" spans="1:11" ht="15.75" customHeight="1" x14ac:dyDescent="0.3">
      <c r="A73" s="73"/>
      <c r="B73" s="3"/>
      <c r="C73" s="3"/>
      <c r="D73" s="3"/>
      <c r="E73" s="3"/>
      <c r="F73" s="3"/>
      <c r="G73" s="125"/>
      <c r="H73" s="3"/>
      <c r="I73" s="3"/>
      <c r="J73" s="3"/>
      <c r="K73" s="3"/>
    </row>
    <row r="74" spans="1:11" ht="15.75" customHeight="1" x14ac:dyDescent="0.3">
      <c r="A74" s="73"/>
      <c r="B74" s="3"/>
      <c r="C74" s="3"/>
      <c r="D74" s="3"/>
      <c r="E74" s="3"/>
      <c r="F74" s="3"/>
      <c r="G74" s="125"/>
      <c r="H74" s="3"/>
      <c r="I74" s="3"/>
      <c r="J74" s="3"/>
      <c r="K74" s="3"/>
    </row>
    <row r="75" spans="1:11" ht="15.75" customHeight="1" x14ac:dyDescent="0.3">
      <c r="A75" s="73"/>
      <c r="B75" s="3"/>
      <c r="C75" s="3"/>
      <c r="D75" s="3"/>
      <c r="E75" s="3"/>
      <c r="F75" s="3"/>
      <c r="G75" s="125"/>
      <c r="H75" s="3"/>
      <c r="I75" s="3"/>
      <c r="J75" s="3"/>
      <c r="K75" s="3"/>
    </row>
    <row r="76" spans="1:11" ht="15.75" customHeight="1" x14ac:dyDescent="0.3">
      <c r="A76" s="73"/>
      <c r="B76" s="3"/>
      <c r="C76" s="3"/>
      <c r="D76" s="3"/>
      <c r="E76" s="3"/>
      <c r="F76" s="3"/>
      <c r="G76" s="125"/>
      <c r="H76" s="3"/>
      <c r="I76" s="3"/>
      <c r="J76" s="3"/>
      <c r="K76" s="3"/>
    </row>
    <row r="77" spans="1:11" ht="15.75" customHeight="1" x14ac:dyDescent="0.3">
      <c r="A77" s="73"/>
      <c r="B77" s="3"/>
      <c r="C77" s="3"/>
      <c r="D77" s="3"/>
      <c r="E77" s="3"/>
      <c r="F77" s="3"/>
      <c r="G77" s="125"/>
      <c r="H77" s="3"/>
      <c r="I77" s="3"/>
      <c r="J77" s="3"/>
      <c r="K77" s="3"/>
    </row>
    <row r="78" spans="1:11" ht="15.75" customHeight="1" x14ac:dyDescent="0.3">
      <c r="A78" s="73"/>
      <c r="B78" s="3"/>
      <c r="C78" s="3"/>
      <c r="D78" s="3"/>
      <c r="E78" s="3"/>
      <c r="F78" s="3"/>
      <c r="G78" s="125"/>
      <c r="H78" s="3"/>
      <c r="I78" s="3"/>
      <c r="J78" s="3"/>
      <c r="K78" s="3"/>
    </row>
    <row r="79" spans="1:11" ht="15.75" customHeight="1" x14ac:dyDescent="0.3">
      <c r="A79" s="73"/>
      <c r="B79" s="3"/>
      <c r="C79" s="3"/>
      <c r="D79" s="3"/>
      <c r="E79" s="3"/>
      <c r="F79" s="3"/>
      <c r="G79" s="125"/>
      <c r="H79" s="3"/>
      <c r="I79" s="3"/>
      <c r="J79" s="3"/>
      <c r="K79" s="3"/>
    </row>
    <row r="80" spans="1:11" ht="15.75" customHeight="1" x14ac:dyDescent="0.3">
      <c r="A80" s="73"/>
      <c r="B80" s="3"/>
      <c r="C80" s="3"/>
      <c r="D80" s="3"/>
      <c r="E80" s="3"/>
      <c r="F80" s="3"/>
      <c r="G80" s="125"/>
      <c r="H80" s="3"/>
      <c r="I80" s="3"/>
      <c r="J80" s="3"/>
      <c r="K80" s="3"/>
    </row>
    <row r="81" spans="1:11" ht="15.75" customHeight="1" x14ac:dyDescent="0.3">
      <c r="A81" s="73"/>
      <c r="B81" s="3"/>
      <c r="C81" s="3"/>
      <c r="D81" s="3"/>
      <c r="E81" s="3"/>
      <c r="F81" s="3"/>
      <c r="G81" s="125"/>
      <c r="H81" s="3"/>
      <c r="I81" s="3"/>
      <c r="J81" s="3"/>
      <c r="K81" s="3"/>
    </row>
    <row r="82" spans="1:11" ht="15.75" customHeight="1" x14ac:dyDescent="0.3">
      <c r="A82" s="73"/>
      <c r="B82" s="3"/>
      <c r="C82" s="3"/>
      <c r="D82" s="3"/>
      <c r="E82" s="3"/>
      <c r="F82" s="3"/>
      <c r="G82" s="125"/>
      <c r="H82" s="3"/>
      <c r="I82" s="3"/>
      <c r="J82" s="3"/>
      <c r="K82" s="3"/>
    </row>
    <row r="83" spans="1:11" ht="15.75" customHeight="1" x14ac:dyDescent="0.3">
      <c r="A83" s="73"/>
      <c r="B83" s="3"/>
      <c r="C83" s="3"/>
      <c r="D83" s="3"/>
      <c r="E83" s="3"/>
      <c r="F83" s="3"/>
      <c r="G83" s="125"/>
      <c r="H83" s="3"/>
      <c r="I83" s="3"/>
      <c r="J83" s="3"/>
      <c r="K83" s="3"/>
    </row>
    <row r="84" spans="1:11" ht="15.75" customHeight="1" x14ac:dyDescent="0.3">
      <c r="A84" s="73"/>
      <c r="B84" s="3"/>
      <c r="C84" s="3"/>
      <c r="D84" s="3"/>
      <c r="E84" s="3"/>
      <c r="F84" s="3"/>
      <c r="G84" s="125"/>
      <c r="H84" s="3"/>
      <c r="I84" s="3"/>
      <c r="J84" s="3"/>
      <c r="K84" s="3"/>
    </row>
    <row r="85" spans="1:11" ht="15.75" customHeight="1" x14ac:dyDescent="0.3">
      <c r="A85" s="73"/>
      <c r="B85" s="3"/>
      <c r="C85" s="3"/>
      <c r="D85" s="3"/>
      <c r="E85" s="3"/>
      <c r="F85" s="3"/>
      <c r="G85" s="125"/>
      <c r="H85" s="3"/>
      <c r="I85" s="3"/>
      <c r="J85" s="3"/>
      <c r="K85" s="3"/>
    </row>
    <row r="86" spans="1:11" ht="15.75" customHeight="1" x14ac:dyDescent="0.3">
      <c r="A86" s="73"/>
      <c r="B86" s="3"/>
      <c r="C86" s="3"/>
      <c r="D86" s="3"/>
      <c r="E86" s="3"/>
      <c r="F86" s="3"/>
      <c r="G86" s="125"/>
      <c r="H86" s="3"/>
      <c r="I86" s="3"/>
      <c r="J86" s="3"/>
      <c r="K86" s="3"/>
    </row>
    <row r="87" spans="1:11" ht="15.75" customHeight="1" x14ac:dyDescent="0.3">
      <c r="A87" s="73"/>
      <c r="B87" s="3"/>
      <c r="C87" s="3"/>
      <c r="D87" s="3"/>
      <c r="E87" s="3"/>
      <c r="F87" s="3"/>
      <c r="G87" s="125"/>
      <c r="H87" s="3"/>
      <c r="I87" s="3"/>
      <c r="J87" s="3"/>
      <c r="K87" s="3"/>
    </row>
    <row r="88" spans="1:11" ht="15.75" customHeight="1" x14ac:dyDescent="0.3">
      <c r="A88" s="73"/>
      <c r="B88" s="3"/>
      <c r="C88" s="3"/>
      <c r="D88" s="3"/>
      <c r="E88" s="3"/>
      <c r="F88" s="3"/>
      <c r="G88" s="125"/>
      <c r="H88" s="3"/>
      <c r="I88" s="3"/>
      <c r="J88" s="3"/>
      <c r="K88" s="3"/>
    </row>
    <row r="89" spans="1:11" ht="15.75" customHeight="1" x14ac:dyDescent="0.3">
      <c r="A89" s="73"/>
      <c r="B89" s="3"/>
      <c r="C89" s="3"/>
      <c r="D89" s="3"/>
      <c r="E89" s="3"/>
      <c r="F89" s="3"/>
      <c r="G89" s="125"/>
      <c r="H89" s="3"/>
      <c r="I89" s="3"/>
      <c r="J89" s="3"/>
      <c r="K89" s="3"/>
    </row>
    <row r="90" spans="1:11" ht="15.75" customHeight="1" x14ac:dyDescent="0.3">
      <c r="A90" s="73"/>
      <c r="B90" s="3"/>
      <c r="C90" s="3"/>
      <c r="D90" s="3"/>
      <c r="E90" s="3"/>
      <c r="F90" s="3"/>
      <c r="G90" s="125"/>
      <c r="H90" s="3"/>
      <c r="I90" s="3"/>
      <c r="J90" s="3"/>
      <c r="K90" s="3"/>
    </row>
    <row r="91" spans="1:11" ht="15.75" customHeight="1" x14ac:dyDescent="0.3">
      <c r="A91" s="73"/>
      <c r="B91" s="3"/>
      <c r="C91" s="3"/>
      <c r="D91" s="3"/>
      <c r="E91" s="3"/>
      <c r="F91" s="3"/>
      <c r="G91" s="125"/>
      <c r="H91" s="3"/>
      <c r="I91" s="3"/>
      <c r="J91" s="3"/>
      <c r="K91" s="3"/>
    </row>
    <row r="92" spans="1:11" ht="15.75" customHeight="1" x14ac:dyDescent="0.3">
      <c r="A92" s="73"/>
      <c r="B92" s="3"/>
      <c r="C92" s="3"/>
      <c r="D92" s="3"/>
      <c r="E92" s="3"/>
      <c r="F92" s="3"/>
      <c r="G92" s="125"/>
      <c r="H92" s="3"/>
      <c r="I92" s="3"/>
      <c r="J92" s="3"/>
      <c r="K92" s="3"/>
    </row>
    <row r="93" spans="1:11" ht="15.75" customHeight="1" x14ac:dyDescent="0.3">
      <c r="A93" s="73"/>
      <c r="B93" s="3"/>
      <c r="C93" s="3"/>
      <c r="D93" s="3"/>
      <c r="E93" s="3"/>
      <c r="F93" s="3"/>
      <c r="G93" s="125"/>
      <c r="H93" s="3"/>
      <c r="I93" s="3"/>
      <c r="J93" s="3"/>
      <c r="K93" s="3"/>
    </row>
    <row r="94" spans="1:11" ht="15.75" customHeight="1" x14ac:dyDescent="0.3">
      <c r="A94" s="73"/>
      <c r="B94" s="3"/>
      <c r="C94" s="3"/>
      <c r="D94" s="3"/>
      <c r="E94" s="3"/>
      <c r="F94" s="3"/>
      <c r="G94" s="125"/>
      <c r="H94" s="3"/>
      <c r="I94" s="3"/>
      <c r="J94" s="3"/>
      <c r="K94" s="3"/>
    </row>
    <row r="95" spans="1:11" ht="15.75" customHeight="1" x14ac:dyDescent="0.3">
      <c r="A95" s="73"/>
      <c r="B95" s="3"/>
      <c r="C95" s="3"/>
      <c r="D95" s="3"/>
      <c r="E95" s="3"/>
      <c r="F95" s="3"/>
      <c r="G95" s="125"/>
      <c r="H95" s="3"/>
      <c r="I95" s="3"/>
      <c r="J95" s="3"/>
      <c r="K95" s="3"/>
    </row>
    <row r="96" spans="1:11" ht="15.75" customHeight="1" x14ac:dyDescent="0.3">
      <c r="A96" s="73"/>
      <c r="B96" s="3"/>
      <c r="C96" s="3"/>
      <c r="D96" s="3"/>
      <c r="E96" s="3"/>
      <c r="F96" s="3"/>
      <c r="G96" s="125"/>
      <c r="H96" s="3"/>
      <c r="I96" s="3"/>
      <c r="J96" s="3"/>
      <c r="K96" s="3"/>
    </row>
    <row r="97" spans="1:11" ht="15.75" customHeight="1" x14ac:dyDescent="0.3">
      <c r="A97" s="73"/>
      <c r="B97" s="3"/>
      <c r="C97" s="3"/>
      <c r="D97" s="3"/>
      <c r="E97" s="3"/>
      <c r="F97" s="3"/>
      <c r="G97" s="125"/>
      <c r="H97" s="3"/>
      <c r="I97" s="3"/>
      <c r="J97" s="3"/>
      <c r="K97" s="3"/>
    </row>
    <row r="98" spans="1:11" ht="15.75" customHeight="1" x14ac:dyDescent="0.3">
      <c r="A98" s="73"/>
      <c r="B98" s="3"/>
      <c r="C98" s="3"/>
      <c r="D98" s="3"/>
      <c r="E98" s="3"/>
      <c r="F98" s="3"/>
      <c r="G98" s="125"/>
      <c r="H98" s="3"/>
      <c r="I98" s="3"/>
      <c r="J98" s="3"/>
      <c r="K98" s="3"/>
    </row>
    <row r="99" spans="1:11" ht="15.75" customHeight="1" x14ac:dyDescent="0.3">
      <c r="A99" s="73"/>
      <c r="B99" s="3"/>
      <c r="C99" s="3"/>
      <c r="D99" s="3"/>
      <c r="E99" s="3"/>
      <c r="F99" s="3"/>
      <c r="G99" s="125"/>
      <c r="H99" s="3"/>
      <c r="I99" s="3"/>
      <c r="J99" s="3"/>
      <c r="K99" s="3"/>
    </row>
    <row r="100" spans="1:11" ht="15.75" customHeight="1" x14ac:dyDescent="0.3">
      <c r="A100" s="73"/>
      <c r="B100" s="3"/>
      <c r="C100" s="3"/>
      <c r="D100" s="3"/>
      <c r="E100" s="3"/>
      <c r="F100" s="3"/>
      <c r="G100" s="125"/>
      <c r="H100" s="3"/>
      <c r="I100" s="3"/>
      <c r="J100" s="3"/>
      <c r="K100" s="3"/>
    </row>
    <row r="101" spans="1:11" ht="15.75" customHeight="1" x14ac:dyDescent="0.3">
      <c r="A101" s="73"/>
      <c r="B101" s="3"/>
      <c r="C101" s="3"/>
      <c r="D101" s="3"/>
      <c r="E101" s="3"/>
      <c r="F101" s="3"/>
      <c r="G101" s="125"/>
      <c r="H101" s="3"/>
      <c r="I101" s="3"/>
      <c r="J101" s="3"/>
      <c r="K101" s="3"/>
    </row>
    <row r="102" spans="1:11" ht="15.75" customHeight="1" x14ac:dyDescent="0.3">
      <c r="A102" s="73"/>
      <c r="B102" s="3"/>
      <c r="C102" s="3"/>
      <c r="D102" s="3"/>
      <c r="E102" s="3"/>
      <c r="F102" s="3"/>
      <c r="G102" s="125"/>
      <c r="H102" s="3"/>
      <c r="I102" s="3"/>
      <c r="J102" s="3"/>
      <c r="K102" s="3"/>
    </row>
    <row r="103" spans="1:11" ht="15.75" customHeight="1" x14ac:dyDescent="0.3">
      <c r="A103" s="73"/>
      <c r="B103" s="3"/>
      <c r="C103" s="3"/>
      <c r="D103" s="3"/>
      <c r="E103" s="3"/>
      <c r="F103" s="3"/>
      <c r="G103" s="125"/>
      <c r="H103" s="3"/>
      <c r="I103" s="3"/>
      <c r="J103" s="3"/>
      <c r="K103" s="3"/>
    </row>
    <row r="104" spans="1:11" ht="15.75" customHeight="1" x14ac:dyDescent="0.3">
      <c r="A104" s="73"/>
      <c r="B104" s="3"/>
      <c r="C104" s="3"/>
      <c r="D104" s="3"/>
      <c r="E104" s="3"/>
      <c r="F104" s="3"/>
      <c r="G104" s="125"/>
      <c r="H104" s="3"/>
      <c r="I104" s="3"/>
      <c r="J104" s="3"/>
      <c r="K104" s="3"/>
    </row>
    <row r="105" spans="1:11" ht="15.75" customHeight="1" x14ac:dyDescent="0.3">
      <c r="A105" s="73"/>
      <c r="B105" s="3"/>
      <c r="C105" s="3"/>
      <c r="D105" s="3"/>
      <c r="E105" s="3"/>
      <c r="F105" s="3"/>
      <c r="G105" s="125"/>
      <c r="H105" s="3"/>
      <c r="I105" s="3"/>
      <c r="J105" s="3"/>
      <c r="K105" s="3"/>
    </row>
    <row r="106" spans="1:11" ht="15.75" customHeight="1" x14ac:dyDescent="0.3">
      <c r="A106" s="73"/>
      <c r="B106" s="3"/>
      <c r="C106" s="3"/>
      <c r="D106" s="3"/>
      <c r="E106" s="3"/>
      <c r="F106" s="3"/>
      <c r="G106" s="125"/>
      <c r="H106" s="3"/>
      <c r="I106" s="3"/>
      <c r="J106" s="3"/>
      <c r="K106" s="3"/>
    </row>
    <row r="107" spans="1:11" ht="15.75" customHeight="1" x14ac:dyDescent="0.3">
      <c r="A107" s="73"/>
      <c r="B107" s="3"/>
      <c r="C107" s="3"/>
      <c r="D107" s="3"/>
      <c r="E107" s="3"/>
      <c r="F107" s="3"/>
      <c r="G107" s="125"/>
      <c r="H107" s="3"/>
      <c r="I107" s="3"/>
      <c r="J107" s="3"/>
      <c r="K107" s="3"/>
    </row>
    <row r="108" spans="1:11" ht="15.75" customHeight="1" x14ac:dyDescent="0.3">
      <c r="A108" s="73"/>
      <c r="B108" s="3"/>
      <c r="C108" s="3"/>
      <c r="D108" s="3"/>
      <c r="E108" s="3"/>
      <c r="F108" s="3"/>
      <c r="G108" s="125"/>
      <c r="H108" s="3"/>
      <c r="I108" s="3"/>
      <c r="J108" s="3"/>
      <c r="K108" s="3"/>
    </row>
    <row r="109" spans="1:11" ht="15.75" customHeight="1" x14ac:dyDescent="0.3">
      <c r="A109" s="73"/>
      <c r="B109" s="3"/>
      <c r="C109" s="3"/>
      <c r="D109" s="3"/>
      <c r="E109" s="3"/>
      <c r="F109" s="3"/>
      <c r="G109" s="125"/>
      <c r="H109" s="3"/>
      <c r="I109" s="3"/>
      <c r="J109" s="3"/>
      <c r="K109" s="3"/>
    </row>
    <row r="110" spans="1:11" ht="15.75" customHeight="1" x14ac:dyDescent="0.3">
      <c r="A110" s="73"/>
      <c r="B110" s="3"/>
      <c r="C110" s="3"/>
      <c r="D110" s="3"/>
      <c r="E110" s="3"/>
      <c r="F110" s="3"/>
      <c r="G110" s="125"/>
      <c r="H110" s="3"/>
      <c r="I110" s="3"/>
      <c r="J110" s="3"/>
      <c r="K110" s="3"/>
    </row>
    <row r="111" spans="1:11" ht="15.75" customHeight="1" x14ac:dyDescent="0.3">
      <c r="A111" s="73"/>
      <c r="B111" s="3"/>
      <c r="C111" s="3"/>
      <c r="D111" s="3"/>
      <c r="E111" s="3"/>
      <c r="F111" s="3"/>
      <c r="G111" s="125"/>
      <c r="H111" s="3"/>
      <c r="I111" s="3"/>
      <c r="J111" s="3"/>
      <c r="K111" s="3"/>
    </row>
    <row r="112" spans="1:11" ht="15.75" customHeight="1" x14ac:dyDescent="0.3">
      <c r="A112" s="73"/>
      <c r="B112" s="3"/>
      <c r="C112" s="3"/>
      <c r="D112" s="3"/>
      <c r="E112" s="3"/>
      <c r="F112" s="3"/>
      <c r="G112" s="125"/>
      <c r="H112" s="3"/>
      <c r="I112" s="3"/>
      <c r="J112" s="3"/>
      <c r="K112" s="3"/>
    </row>
    <row r="113" spans="1:11" ht="15.75" customHeight="1" x14ac:dyDescent="0.3">
      <c r="A113" s="73"/>
      <c r="B113" s="3"/>
      <c r="C113" s="3"/>
      <c r="D113" s="3"/>
      <c r="E113" s="3"/>
      <c r="F113" s="3"/>
      <c r="G113" s="125"/>
      <c r="H113" s="3"/>
      <c r="I113" s="3"/>
      <c r="J113" s="3"/>
      <c r="K113" s="3"/>
    </row>
    <row r="114" spans="1:11" ht="15.75" customHeight="1" x14ac:dyDescent="0.3">
      <c r="A114" s="73"/>
      <c r="B114" s="3"/>
      <c r="C114" s="3"/>
      <c r="D114" s="3"/>
      <c r="E114" s="3"/>
      <c r="F114" s="3"/>
      <c r="G114" s="125"/>
      <c r="H114" s="3"/>
      <c r="I114" s="3"/>
      <c r="J114" s="3"/>
      <c r="K114" s="3"/>
    </row>
    <row r="115" spans="1:11" ht="15.75" customHeight="1" x14ac:dyDescent="0.3">
      <c r="A115" s="73"/>
      <c r="B115" s="3"/>
      <c r="C115" s="3"/>
      <c r="D115" s="3"/>
      <c r="E115" s="3"/>
      <c r="F115" s="3"/>
      <c r="G115" s="125"/>
      <c r="H115" s="3"/>
      <c r="I115" s="3"/>
      <c r="J115" s="3"/>
      <c r="K115" s="3"/>
    </row>
    <row r="116" spans="1:11" ht="15.75" customHeight="1" x14ac:dyDescent="0.3">
      <c r="A116" s="73"/>
      <c r="B116" s="3"/>
      <c r="C116" s="3"/>
      <c r="D116" s="3"/>
      <c r="E116" s="3"/>
      <c r="F116" s="3"/>
      <c r="G116" s="125"/>
      <c r="H116" s="3"/>
      <c r="I116" s="3"/>
      <c r="J116" s="3"/>
      <c r="K116" s="3"/>
    </row>
    <row r="117" spans="1:11" ht="15.75" customHeight="1" x14ac:dyDescent="0.3">
      <c r="A117" s="73"/>
      <c r="B117" s="3"/>
      <c r="C117" s="3"/>
      <c r="D117" s="3"/>
      <c r="E117" s="3"/>
      <c r="F117" s="3"/>
      <c r="G117" s="125"/>
      <c r="H117" s="3"/>
      <c r="I117" s="3"/>
      <c r="J117" s="3"/>
      <c r="K117" s="3"/>
    </row>
    <row r="118" spans="1:11" ht="15.75" customHeight="1" x14ac:dyDescent="0.3">
      <c r="A118" s="73"/>
      <c r="B118" s="3"/>
      <c r="C118" s="3"/>
      <c r="D118" s="3"/>
      <c r="E118" s="3"/>
      <c r="F118" s="3"/>
      <c r="G118" s="125"/>
      <c r="H118" s="3"/>
      <c r="I118" s="3"/>
      <c r="J118" s="3"/>
      <c r="K118" s="3"/>
    </row>
    <row r="119" spans="1:11" ht="15.75" customHeight="1" x14ac:dyDescent="0.3">
      <c r="A119" s="73"/>
      <c r="B119" s="3"/>
      <c r="C119" s="3"/>
      <c r="D119" s="3"/>
      <c r="E119" s="3"/>
      <c r="F119" s="3"/>
      <c r="G119" s="125"/>
      <c r="H119" s="3"/>
      <c r="I119" s="3"/>
      <c r="J119" s="3"/>
      <c r="K119" s="3"/>
    </row>
    <row r="120" spans="1:11" ht="15.75" customHeight="1" x14ac:dyDescent="0.3">
      <c r="A120" s="73"/>
      <c r="B120" s="3"/>
      <c r="C120" s="3"/>
      <c r="D120" s="3"/>
      <c r="E120" s="3"/>
      <c r="F120" s="3"/>
      <c r="G120" s="125"/>
      <c r="H120" s="3"/>
      <c r="I120" s="3"/>
      <c r="J120" s="3"/>
      <c r="K120" s="3"/>
    </row>
    <row r="121" spans="1:11" ht="15.75" customHeight="1" x14ac:dyDescent="0.3">
      <c r="A121" s="73"/>
      <c r="B121" s="3"/>
      <c r="C121" s="3"/>
      <c r="D121" s="3"/>
      <c r="E121" s="3"/>
      <c r="F121" s="3"/>
      <c r="G121" s="125"/>
      <c r="H121" s="3"/>
      <c r="I121" s="3"/>
      <c r="J121" s="3"/>
      <c r="K121" s="3"/>
    </row>
    <row r="122" spans="1:11" ht="15.75" customHeight="1" x14ac:dyDescent="0.3">
      <c r="A122" s="73"/>
      <c r="B122" s="3"/>
      <c r="C122" s="3"/>
      <c r="D122" s="3"/>
      <c r="E122" s="3"/>
      <c r="F122" s="3"/>
      <c r="G122" s="125"/>
      <c r="H122" s="3"/>
      <c r="I122" s="3"/>
      <c r="J122" s="3"/>
      <c r="K122" s="3"/>
    </row>
    <row r="123" spans="1:11" ht="15.75" customHeight="1" x14ac:dyDescent="0.3">
      <c r="A123" s="73"/>
      <c r="B123" s="3"/>
      <c r="C123" s="3"/>
      <c r="D123" s="3"/>
      <c r="E123" s="3"/>
      <c r="F123" s="3"/>
      <c r="G123" s="125"/>
      <c r="H123" s="3"/>
      <c r="I123" s="3"/>
      <c r="J123" s="3"/>
      <c r="K123" s="3"/>
    </row>
    <row r="124" spans="1:11" ht="15.75" customHeight="1" x14ac:dyDescent="0.3">
      <c r="A124" s="73"/>
      <c r="B124" s="3"/>
      <c r="C124" s="3"/>
      <c r="D124" s="3"/>
      <c r="E124" s="3"/>
      <c r="F124" s="3"/>
      <c r="G124" s="125"/>
      <c r="H124" s="3"/>
      <c r="I124" s="3"/>
      <c r="J124" s="3"/>
      <c r="K124" s="3"/>
    </row>
    <row r="125" spans="1:11" ht="15.75" customHeight="1" x14ac:dyDescent="0.3">
      <c r="A125" s="73"/>
      <c r="B125" s="3"/>
      <c r="C125" s="3"/>
      <c r="D125" s="3"/>
      <c r="E125" s="3"/>
      <c r="F125" s="3"/>
      <c r="G125" s="125"/>
      <c r="H125" s="3"/>
      <c r="I125" s="3"/>
      <c r="J125" s="3"/>
      <c r="K125" s="3"/>
    </row>
    <row r="126" spans="1:11" ht="15.75" customHeight="1" x14ac:dyDescent="0.3">
      <c r="A126" s="73"/>
      <c r="B126" s="3"/>
      <c r="C126" s="3"/>
      <c r="D126" s="3"/>
      <c r="E126" s="3"/>
      <c r="F126" s="3"/>
      <c r="G126" s="125"/>
      <c r="H126" s="3"/>
      <c r="I126" s="3"/>
      <c r="J126" s="3"/>
      <c r="K126" s="3"/>
    </row>
    <row r="127" spans="1:11" ht="15.75" customHeight="1" x14ac:dyDescent="0.3">
      <c r="A127" s="73"/>
      <c r="B127" s="3"/>
      <c r="C127" s="3"/>
      <c r="D127" s="3"/>
      <c r="E127" s="3"/>
      <c r="F127" s="3"/>
      <c r="G127" s="125"/>
      <c r="H127" s="3"/>
      <c r="I127" s="3"/>
      <c r="J127" s="3"/>
      <c r="K127" s="3"/>
    </row>
    <row r="128" spans="1:11" ht="15.75" customHeight="1" x14ac:dyDescent="0.3">
      <c r="A128" s="73"/>
      <c r="B128" s="3"/>
      <c r="C128" s="3"/>
      <c r="D128" s="3"/>
      <c r="E128" s="3"/>
      <c r="F128" s="3"/>
      <c r="G128" s="125"/>
      <c r="H128" s="3"/>
      <c r="I128" s="3"/>
      <c r="J128" s="3"/>
      <c r="K128" s="3"/>
    </row>
    <row r="129" spans="1:11" ht="15.75" customHeight="1" x14ac:dyDescent="0.3">
      <c r="A129" s="73"/>
      <c r="B129" s="3"/>
      <c r="C129" s="3"/>
      <c r="D129" s="3"/>
      <c r="E129" s="3"/>
      <c r="F129" s="3"/>
      <c r="G129" s="125"/>
      <c r="H129" s="3"/>
      <c r="I129" s="3"/>
      <c r="J129" s="3"/>
      <c r="K129" s="3"/>
    </row>
    <row r="130" spans="1:11" ht="15.75" customHeight="1" x14ac:dyDescent="0.3">
      <c r="A130" s="73"/>
      <c r="B130" s="3"/>
      <c r="C130" s="3"/>
      <c r="D130" s="3"/>
      <c r="E130" s="3"/>
      <c r="F130" s="3"/>
      <c r="G130" s="125"/>
      <c r="H130" s="3"/>
      <c r="I130" s="3"/>
      <c r="J130" s="3"/>
      <c r="K130" s="3"/>
    </row>
    <row r="131" spans="1:11" ht="15.75" customHeight="1" x14ac:dyDescent="0.3">
      <c r="A131" s="73"/>
      <c r="B131" s="3"/>
      <c r="C131" s="3"/>
      <c r="D131" s="3"/>
      <c r="E131" s="3"/>
      <c r="F131" s="3"/>
      <c r="G131" s="125"/>
      <c r="H131" s="3"/>
      <c r="I131" s="3"/>
      <c r="J131" s="3"/>
      <c r="K131" s="3"/>
    </row>
    <row r="132" spans="1:11" ht="15.75" customHeight="1" x14ac:dyDescent="0.3">
      <c r="A132" s="73"/>
      <c r="B132" s="3"/>
      <c r="C132" s="3"/>
      <c r="D132" s="3"/>
      <c r="E132" s="3"/>
      <c r="F132" s="3"/>
      <c r="G132" s="125"/>
      <c r="H132" s="3"/>
      <c r="I132" s="3"/>
      <c r="J132" s="3"/>
      <c r="K132" s="3"/>
    </row>
    <row r="133" spans="1:11" ht="15.75" customHeight="1" x14ac:dyDescent="0.3">
      <c r="A133" s="73"/>
      <c r="B133" s="3"/>
      <c r="C133" s="3"/>
      <c r="D133" s="3"/>
      <c r="E133" s="3"/>
      <c r="F133" s="3"/>
      <c r="G133" s="125"/>
      <c r="H133" s="3"/>
      <c r="I133" s="3"/>
      <c r="J133" s="3"/>
      <c r="K133" s="3"/>
    </row>
    <row r="134" spans="1:11" ht="15.75" customHeight="1" x14ac:dyDescent="0.3">
      <c r="A134" s="73"/>
      <c r="B134" s="3"/>
      <c r="C134" s="3"/>
      <c r="D134" s="3"/>
      <c r="E134" s="3"/>
      <c r="F134" s="3"/>
      <c r="G134" s="125"/>
      <c r="H134" s="3"/>
      <c r="I134" s="3"/>
      <c r="J134" s="3"/>
      <c r="K134" s="3"/>
    </row>
    <row r="135" spans="1:11" ht="15.75" customHeight="1" x14ac:dyDescent="0.3">
      <c r="A135" s="73"/>
      <c r="B135" s="3"/>
      <c r="C135" s="3"/>
      <c r="D135" s="3"/>
      <c r="E135" s="3"/>
      <c r="F135" s="3"/>
      <c r="G135" s="125"/>
      <c r="H135" s="3"/>
      <c r="I135" s="3"/>
      <c r="J135" s="3"/>
      <c r="K135" s="3"/>
    </row>
    <row r="136" spans="1:11" ht="15.75" customHeight="1" x14ac:dyDescent="0.3">
      <c r="A136" s="73"/>
      <c r="B136" s="3"/>
      <c r="C136" s="3"/>
      <c r="D136" s="3"/>
      <c r="E136" s="3"/>
      <c r="F136" s="3"/>
      <c r="G136" s="125"/>
      <c r="H136" s="3"/>
      <c r="I136" s="3"/>
      <c r="J136" s="3"/>
      <c r="K136" s="3"/>
    </row>
    <row r="137" spans="1:11" ht="15.75" customHeight="1" x14ac:dyDescent="0.3">
      <c r="A137" s="73"/>
      <c r="B137" s="3"/>
      <c r="C137" s="3"/>
      <c r="D137" s="3"/>
      <c r="E137" s="3"/>
      <c r="F137" s="3"/>
      <c r="G137" s="125"/>
      <c r="H137" s="3"/>
      <c r="I137" s="3"/>
      <c r="J137" s="3"/>
      <c r="K137" s="3"/>
    </row>
    <row r="138" spans="1:11" ht="15.75" customHeight="1" x14ac:dyDescent="0.3">
      <c r="A138" s="73"/>
      <c r="B138" s="3"/>
      <c r="C138" s="3"/>
      <c r="D138" s="3"/>
      <c r="E138" s="3"/>
      <c r="F138" s="3"/>
      <c r="G138" s="125"/>
      <c r="H138" s="3"/>
      <c r="I138" s="3"/>
      <c r="J138" s="3"/>
      <c r="K138" s="3"/>
    </row>
    <row r="139" spans="1:11" ht="15.75" customHeight="1" x14ac:dyDescent="0.3">
      <c r="A139" s="73"/>
      <c r="B139" s="3"/>
      <c r="C139" s="3"/>
      <c r="D139" s="3"/>
      <c r="E139" s="3"/>
      <c r="F139" s="3"/>
      <c r="G139" s="125"/>
      <c r="H139" s="3"/>
      <c r="I139" s="3"/>
      <c r="J139" s="3"/>
      <c r="K139" s="3"/>
    </row>
    <row r="140" spans="1:11" ht="15.75" customHeight="1" x14ac:dyDescent="0.3">
      <c r="A140" s="73"/>
      <c r="B140" s="3"/>
      <c r="C140" s="3"/>
      <c r="D140" s="3"/>
      <c r="E140" s="3"/>
      <c r="F140" s="3"/>
      <c r="G140" s="125"/>
      <c r="H140" s="3"/>
      <c r="I140" s="3"/>
      <c r="J140" s="3"/>
      <c r="K140" s="3"/>
    </row>
    <row r="141" spans="1:11" ht="15.75" customHeight="1" x14ac:dyDescent="0.3">
      <c r="A141" s="73"/>
      <c r="B141" s="3"/>
      <c r="C141" s="3"/>
      <c r="D141" s="3"/>
      <c r="E141" s="3"/>
      <c r="F141" s="3"/>
      <c r="G141" s="125"/>
      <c r="H141" s="3"/>
      <c r="I141" s="3"/>
      <c r="J141" s="3"/>
      <c r="K141" s="3"/>
    </row>
    <row r="142" spans="1:11" ht="15.75" customHeight="1" x14ac:dyDescent="0.3">
      <c r="A142" s="73"/>
      <c r="B142" s="3"/>
      <c r="C142" s="3"/>
      <c r="D142" s="3"/>
      <c r="E142" s="3"/>
      <c r="F142" s="3"/>
      <c r="G142" s="125"/>
      <c r="H142" s="3"/>
      <c r="I142" s="3"/>
      <c r="J142" s="3"/>
      <c r="K142" s="3"/>
    </row>
    <row r="143" spans="1:11" ht="15.75" customHeight="1" x14ac:dyDescent="0.3">
      <c r="A143" s="73"/>
      <c r="B143" s="3"/>
      <c r="C143" s="3"/>
      <c r="D143" s="3"/>
      <c r="E143" s="3"/>
      <c r="F143" s="3"/>
      <c r="G143" s="125"/>
      <c r="H143" s="3"/>
      <c r="I143" s="3"/>
      <c r="J143" s="3"/>
      <c r="K143" s="3"/>
    </row>
    <row r="144" spans="1:11" ht="15.75" customHeight="1" x14ac:dyDescent="0.3">
      <c r="A144" s="73"/>
      <c r="B144" s="3"/>
      <c r="C144" s="3"/>
      <c r="D144" s="3"/>
      <c r="E144" s="3"/>
      <c r="F144" s="3"/>
      <c r="G144" s="125"/>
      <c r="H144" s="3"/>
      <c r="I144" s="3"/>
      <c r="J144" s="3"/>
      <c r="K144" s="3"/>
    </row>
    <row r="145" spans="1:11" ht="15.75" customHeight="1" x14ac:dyDescent="0.3">
      <c r="A145" s="73"/>
      <c r="B145" s="3"/>
      <c r="C145" s="3"/>
      <c r="D145" s="3"/>
      <c r="E145" s="3"/>
      <c r="F145" s="3"/>
      <c r="G145" s="125"/>
      <c r="H145" s="3"/>
      <c r="I145" s="3"/>
      <c r="J145" s="3"/>
      <c r="K145" s="3"/>
    </row>
    <row r="146" spans="1:11" ht="15.75" customHeight="1" x14ac:dyDescent="0.3">
      <c r="A146" s="73"/>
      <c r="B146" s="3"/>
      <c r="C146" s="3"/>
      <c r="D146" s="3"/>
      <c r="E146" s="3"/>
      <c r="F146" s="3"/>
      <c r="G146" s="125"/>
      <c r="H146" s="3"/>
      <c r="I146" s="3"/>
      <c r="J146" s="3"/>
      <c r="K146" s="3"/>
    </row>
    <row r="147" spans="1:11" ht="15.75" customHeight="1" x14ac:dyDescent="0.3">
      <c r="A147" s="73"/>
      <c r="B147" s="3"/>
      <c r="C147" s="3"/>
      <c r="D147" s="3"/>
      <c r="E147" s="3"/>
      <c r="F147" s="3"/>
      <c r="G147" s="125"/>
      <c r="H147" s="3"/>
      <c r="I147" s="3"/>
      <c r="J147" s="3"/>
      <c r="K147" s="3"/>
    </row>
    <row r="148" spans="1:11" ht="15.75" customHeight="1" x14ac:dyDescent="0.3">
      <c r="A148" s="73"/>
      <c r="B148" s="3"/>
      <c r="C148" s="3"/>
      <c r="D148" s="3"/>
      <c r="E148" s="3"/>
      <c r="F148" s="3"/>
      <c r="G148" s="125"/>
      <c r="H148" s="3"/>
      <c r="I148" s="3"/>
      <c r="J148" s="3"/>
      <c r="K148" s="3"/>
    </row>
    <row r="149" spans="1:11" ht="15.75" customHeight="1" x14ac:dyDescent="0.3">
      <c r="A149" s="73"/>
      <c r="B149" s="3"/>
      <c r="C149" s="3"/>
      <c r="D149" s="3"/>
      <c r="E149" s="3"/>
      <c r="F149" s="3"/>
      <c r="G149" s="125"/>
      <c r="H149" s="3"/>
      <c r="I149" s="3"/>
      <c r="J149" s="3"/>
      <c r="K149" s="3"/>
    </row>
    <row r="150" spans="1:11" ht="15.75" customHeight="1" x14ac:dyDescent="0.3">
      <c r="A150" s="73"/>
      <c r="B150" s="3"/>
      <c r="C150" s="3"/>
      <c r="D150" s="3"/>
      <c r="E150" s="3"/>
      <c r="F150" s="3"/>
      <c r="G150" s="125"/>
      <c r="H150" s="3"/>
      <c r="I150" s="3"/>
      <c r="J150" s="3"/>
      <c r="K150" s="3"/>
    </row>
    <row r="151" spans="1:11" ht="15.75" customHeight="1" x14ac:dyDescent="0.3">
      <c r="A151" s="73"/>
      <c r="B151" s="3"/>
      <c r="C151" s="3"/>
      <c r="D151" s="3"/>
      <c r="E151" s="3"/>
      <c r="F151" s="3"/>
      <c r="G151" s="125"/>
      <c r="H151" s="3"/>
      <c r="I151" s="3"/>
      <c r="J151" s="3"/>
      <c r="K151" s="3"/>
    </row>
    <row r="152" spans="1:11" ht="15.75" customHeight="1" x14ac:dyDescent="0.3">
      <c r="A152" s="73"/>
      <c r="B152" s="3"/>
      <c r="C152" s="3"/>
      <c r="D152" s="3"/>
      <c r="E152" s="3"/>
      <c r="F152" s="3"/>
      <c r="G152" s="125"/>
      <c r="H152" s="3"/>
      <c r="I152" s="3"/>
      <c r="J152" s="3"/>
      <c r="K152" s="3"/>
    </row>
    <row r="153" spans="1:11" ht="15.75" customHeight="1" x14ac:dyDescent="0.3">
      <c r="A153" s="73"/>
      <c r="B153" s="3"/>
      <c r="C153" s="3"/>
      <c r="D153" s="3"/>
      <c r="E153" s="3"/>
      <c r="F153" s="3"/>
      <c r="G153" s="125"/>
      <c r="H153" s="3"/>
      <c r="I153" s="3"/>
      <c r="J153" s="3"/>
      <c r="K153" s="3"/>
    </row>
    <row r="154" spans="1:11" ht="15.75" customHeight="1" x14ac:dyDescent="0.3">
      <c r="A154" s="73"/>
      <c r="B154" s="3"/>
      <c r="C154" s="3"/>
      <c r="D154" s="3"/>
      <c r="E154" s="3"/>
      <c r="F154" s="3"/>
      <c r="G154" s="125"/>
      <c r="H154" s="3"/>
      <c r="I154" s="3"/>
      <c r="J154" s="3"/>
      <c r="K154" s="3"/>
    </row>
    <row r="155" spans="1:11" ht="15.75" customHeight="1" x14ac:dyDescent="0.3">
      <c r="A155" s="73"/>
      <c r="B155" s="3"/>
      <c r="C155" s="3"/>
      <c r="D155" s="3"/>
      <c r="E155" s="3"/>
      <c r="F155" s="3"/>
      <c r="G155" s="125"/>
      <c r="H155" s="3"/>
      <c r="I155" s="3"/>
      <c r="J155" s="3"/>
      <c r="K155" s="3"/>
    </row>
    <row r="156" spans="1:11" ht="15.75" customHeight="1" x14ac:dyDescent="0.3">
      <c r="A156" s="73"/>
      <c r="B156" s="3"/>
      <c r="C156" s="3"/>
      <c r="D156" s="3"/>
      <c r="E156" s="3"/>
      <c r="F156" s="3"/>
      <c r="G156" s="125"/>
      <c r="H156" s="3"/>
      <c r="I156" s="3"/>
      <c r="J156" s="3"/>
      <c r="K156" s="3"/>
    </row>
    <row r="157" spans="1:11" ht="15.75" customHeight="1" x14ac:dyDescent="0.3">
      <c r="A157" s="73"/>
      <c r="B157" s="3"/>
      <c r="C157" s="3"/>
      <c r="D157" s="3"/>
      <c r="E157" s="3"/>
      <c r="F157" s="3"/>
      <c r="G157" s="125"/>
      <c r="H157" s="3"/>
      <c r="I157" s="3"/>
      <c r="J157" s="3"/>
      <c r="K157" s="3"/>
    </row>
    <row r="158" spans="1:11" ht="15.75" customHeight="1" x14ac:dyDescent="0.3">
      <c r="A158" s="73"/>
      <c r="B158" s="3"/>
      <c r="C158" s="3"/>
      <c r="D158" s="3"/>
      <c r="E158" s="3"/>
      <c r="F158" s="3"/>
      <c r="G158" s="125"/>
      <c r="H158" s="3"/>
      <c r="I158" s="3"/>
      <c r="J158" s="3"/>
      <c r="K158" s="3"/>
    </row>
    <row r="159" spans="1:11" ht="15.75" customHeight="1" x14ac:dyDescent="0.3">
      <c r="A159" s="73"/>
      <c r="B159" s="3"/>
      <c r="C159" s="3"/>
      <c r="D159" s="3"/>
      <c r="E159" s="3"/>
      <c r="F159" s="3"/>
      <c r="G159" s="125"/>
      <c r="H159" s="3"/>
      <c r="I159" s="3"/>
      <c r="J159" s="3"/>
      <c r="K159" s="3"/>
    </row>
    <row r="160" spans="1:11" ht="15.75" customHeight="1" x14ac:dyDescent="0.3">
      <c r="A160" s="73"/>
      <c r="B160" s="3"/>
      <c r="C160" s="3"/>
      <c r="D160" s="3"/>
      <c r="E160" s="3"/>
      <c r="F160" s="3"/>
      <c r="G160" s="125"/>
      <c r="H160" s="3"/>
      <c r="I160" s="3"/>
      <c r="J160" s="3"/>
      <c r="K160" s="3"/>
    </row>
    <row r="161" spans="1:11" ht="15.75" customHeight="1" x14ac:dyDescent="0.3">
      <c r="A161" s="73"/>
      <c r="B161" s="3"/>
      <c r="C161" s="3"/>
      <c r="D161" s="3"/>
      <c r="E161" s="3"/>
      <c r="F161" s="3"/>
      <c r="G161" s="125"/>
      <c r="H161" s="3"/>
      <c r="I161" s="3"/>
      <c r="J161" s="3"/>
      <c r="K161" s="3"/>
    </row>
    <row r="162" spans="1:11" ht="15.75" customHeight="1" x14ac:dyDescent="0.3">
      <c r="A162" s="73"/>
      <c r="B162" s="3"/>
      <c r="C162" s="3"/>
      <c r="D162" s="3"/>
      <c r="E162" s="3"/>
      <c r="F162" s="3"/>
      <c r="G162" s="125"/>
      <c r="H162" s="3"/>
      <c r="I162" s="3"/>
      <c r="J162" s="3"/>
      <c r="K162" s="3"/>
    </row>
    <row r="163" spans="1:11" ht="15.75" customHeight="1" x14ac:dyDescent="0.3">
      <c r="A163" s="73"/>
      <c r="B163" s="3"/>
      <c r="C163" s="3"/>
      <c r="D163" s="3"/>
      <c r="E163" s="3"/>
      <c r="F163" s="3"/>
      <c r="G163" s="125"/>
      <c r="H163" s="3"/>
      <c r="I163" s="3"/>
      <c r="J163" s="3"/>
      <c r="K163" s="3"/>
    </row>
    <row r="164" spans="1:11" ht="15.75" customHeight="1" x14ac:dyDescent="0.3">
      <c r="A164" s="73"/>
      <c r="B164" s="3"/>
      <c r="C164" s="3"/>
      <c r="D164" s="3"/>
      <c r="E164" s="3"/>
      <c r="F164" s="3"/>
      <c r="G164" s="125"/>
      <c r="H164" s="3"/>
      <c r="I164" s="3"/>
      <c r="J164" s="3"/>
      <c r="K164" s="3"/>
    </row>
    <row r="165" spans="1:11" ht="15.75" customHeight="1" x14ac:dyDescent="0.3">
      <c r="A165" s="73"/>
      <c r="B165" s="3"/>
      <c r="C165" s="3"/>
      <c r="D165" s="3"/>
      <c r="E165" s="3"/>
      <c r="F165" s="3"/>
      <c r="G165" s="125"/>
      <c r="H165" s="3"/>
      <c r="I165" s="3"/>
      <c r="J165" s="3"/>
      <c r="K165" s="3"/>
    </row>
    <row r="166" spans="1:11" ht="15.75" customHeight="1" x14ac:dyDescent="0.3">
      <c r="A166" s="73"/>
      <c r="B166" s="3"/>
      <c r="C166" s="3"/>
      <c r="D166" s="3"/>
      <c r="E166" s="3"/>
      <c r="F166" s="3"/>
      <c r="G166" s="125"/>
      <c r="H166" s="3"/>
      <c r="I166" s="3"/>
      <c r="J166" s="3"/>
      <c r="K166" s="3"/>
    </row>
    <row r="167" spans="1:11" ht="15.75" customHeight="1" x14ac:dyDescent="0.3">
      <c r="A167" s="73"/>
      <c r="B167" s="3"/>
      <c r="C167" s="3"/>
      <c r="D167" s="3"/>
      <c r="E167" s="3"/>
      <c r="F167" s="3"/>
      <c r="G167" s="125"/>
      <c r="H167" s="3"/>
      <c r="I167" s="3"/>
      <c r="J167" s="3"/>
      <c r="K167" s="3"/>
    </row>
    <row r="168" spans="1:11" ht="15.75" customHeight="1" x14ac:dyDescent="0.3">
      <c r="A168" s="73"/>
      <c r="B168" s="3"/>
      <c r="C168" s="3"/>
      <c r="D168" s="3"/>
      <c r="E168" s="3"/>
      <c r="F168" s="3"/>
      <c r="G168" s="125"/>
      <c r="H168" s="3"/>
      <c r="I168" s="3"/>
      <c r="J168" s="3"/>
      <c r="K168" s="3"/>
    </row>
    <row r="169" spans="1:11" ht="15.75" customHeight="1" x14ac:dyDescent="0.3">
      <c r="A169" s="73"/>
      <c r="B169" s="3"/>
      <c r="C169" s="3"/>
      <c r="D169" s="3"/>
      <c r="E169" s="3"/>
      <c r="F169" s="3"/>
      <c r="G169" s="125"/>
      <c r="H169" s="3"/>
      <c r="I169" s="3"/>
      <c r="J169" s="3"/>
      <c r="K169" s="3"/>
    </row>
    <row r="170" spans="1:11" ht="15.75" customHeight="1" x14ac:dyDescent="0.3">
      <c r="A170" s="73"/>
      <c r="B170" s="3"/>
      <c r="C170" s="3"/>
      <c r="D170" s="3"/>
      <c r="E170" s="3"/>
      <c r="F170" s="3"/>
      <c r="G170" s="125"/>
      <c r="H170" s="3"/>
      <c r="I170" s="3"/>
      <c r="J170" s="3"/>
      <c r="K170" s="3"/>
    </row>
    <row r="171" spans="1:11" ht="15.75" customHeight="1" x14ac:dyDescent="0.3">
      <c r="A171" s="73"/>
      <c r="B171" s="3"/>
      <c r="C171" s="3"/>
      <c r="D171" s="3"/>
      <c r="E171" s="3"/>
      <c r="F171" s="3"/>
      <c r="G171" s="125"/>
      <c r="H171" s="3"/>
      <c r="I171" s="3"/>
      <c r="J171" s="3"/>
      <c r="K171" s="3"/>
    </row>
    <row r="172" spans="1:11" ht="15.75" customHeight="1" x14ac:dyDescent="0.3">
      <c r="A172" s="73"/>
      <c r="B172" s="3"/>
      <c r="C172" s="3"/>
      <c r="D172" s="3"/>
      <c r="E172" s="3"/>
      <c r="F172" s="3"/>
      <c r="G172" s="125"/>
      <c r="H172" s="3"/>
      <c r="I172" s="3"/>
      <c r="J172" s="3"/>
      <c r="K172" s="3"/>
    </row>
    <row r="173" spans="1:11" ht="15.75" customHeight="1" x14ac:dyDescent="0.3">
      <c r="A173" s="73"/>
      <c r="B173" s="3"/>
      <c r="C173" s="3"/>
      <c r="D173" s="3"/>
      <c r="E173" s="3"/>
      <c r="F173" s="3"/>
      <c r="G173" s="125"/>
      <c r="H173" s="3"/>
      <c r="I173" s="3"/>
      <c r="J173" s="3"/>
      <c r="K173" s="3"/>
    </row>
    <row r="174" spans="1:11" ht="15.75" customHeight="1" x14ac:dyDescent="0.3">
      <c r="A174" s="73"/>
      <c r="B174" s="3"/>
      <c r="C174" s="3"/>
      <c r="D174" s="3"/>
      <c r="E174" s="3"/>
      <c r="F174" s="3"/>
      <c r="G174" s="125"/>
      <c r="H174" s="3"/>
      <c r="I174" s="3"/>
      <c r="J174" s="3"/>
      <c r="K174" s="3"/>
    </row>
    <row r="175" spans="1:11" ht="15.75" customHeight="1" x14ac:dyDescent="0.3">
      <c r="A175" s="73"/>
      <c r="B175" s="3"/>
      <c r="C175" s="3"/>
      <c r="D175" s="3"/>
      <c r="E175" s="3"/>
      <c r="F175" s="3"/>
      <c r="G175" s="125"/>
      <c r="H175" s="3"/>
      <c r="I175" s="3"/>
      <c r="J175" s="3"/>
      <c r="K175" s="3"/>
    </row>
    <row r="176" spans="1:11" ht="15.75" customHeight="1" x14ac:dyDescent="0.3">
      <c r="A176" s="73"/>
      <c r="B176" s="3"/>
      <c r="C176" s="3"/>
      <c r="D176" s="3"/>
      <c r="E176" s="3"/>
      <c r="F176" s="3"/>
      <c r="G176" s="125"/>
      <c r="H176" s="3"/>
      <c r="I176" s="3"/>
      <c r="J176" s="3"/>
      <c r="K176" s="3"/>
    </row>
    <row r="177" spans="1:11" ht="15.75" customHeight="1" x14ac:dyDescent="0.3">
      <c r="A177" s="73"/>
      <c r="B177" s="3"/>
      <c r="C177" s="3"/>
      <c r="D177" s="3"/>
      <c r="E177" s="3"/>
      <c r="F177" s="3"/>
      <c r="G177" s="125"/>
      <c r="H177" s="3"/>
      <c r="I177" s="3"/>
      <c r="J177" s="3"/>
      <c r="K177" s="3"/>
    </row>
    <row r="178" spans="1:11" ht="15.75" customHeight="1" x14ac:dyDescent="0.3">
      <c r="A178" s="73"/>
      <c r="B178" s="3"/>
      <c r="C178" s="3"/>
      <c r="D178" s="3"/>
      <c r="E178" s="3"/>
      <c r="F178" s="3"/>
      <c r="G178" s="125"/>
      <c r="H178" s="3"/>
      <c r="I178" s="3"/>
      <c r="J178" s="3"/>
      <c r="K178" s="3"/>
    </row>
    <row r="179" spans="1:11" ht="15.75" customHeight="1" x14ac:dyDescent="0.3">
      <c r="A179" s="73"/>
      <c r="B179" s="3"/>
      <c r="C179" s="3"/>
      <c r="D179" s="3"/>
      <c r="E179" s="3"/>
      <c r="F179" s="3"/>
      <c r="G179" s="125"/>
      <c r="H179" s="3"/>
      <c r="I179" s="3"/>
      <c r="J179" s="3"/>
      <c r="K179" s="3"/>
    </row>
    <row r="180" spans="1:11" ht="15.75" customHeight="1" x14ac:dyDescent="0.3">
      <c r="A180" s="73"/>
      <c r="B180" s="3"/>
      <c r="C180" s="3"/>
      <c r="D180" s="3"/>
      <c r="E180" s="3"/>
      <c r="F180" s="3"/>
      <c r="G180" s="125"/>
      <c r="H180" s="3"/>
      <c r="I180" s="3"/>
      <c r="J180" s="3"/>
      <c r="K180" s="3"/>
    </row>
    <row r="181" spans="1:11" ht="15.75" customHeight="1" x14ac:dyDescent="0.3">
      <c r="A181" s="73"/>
      <c r="B181" s="3"/>
      <c r="C181" s="3"/>
      <c r="D181" s="3"/>
      <c r="E181" s="3"/>
      <c r="F181" s="3"/>
      <c r="G181" s="125"/>
      <c r="H181" s="3"/>
      <c r="I181" s="3"/>
      <c r="J181" s="3"/>
      <c r="K181" s="3"/>
    </row>
    <row r="182" spans="1:11" ht="15.75" customHeight="1" x14ac:dyDescent="0.3">
      <c r="A182" s="73"/>
      <c r="B182" s="3"/>
      <c r="C182" s="3"/>
      <c r="D182" s="3"/>
      <c r="E182" s="3"/>
      <c r="F182" s="3"/>
      <c r="G182" s="125"/>
      <c r="H182" s="3"/>
      <c r="I182" s="3"/>
      <c r="J182" s="3"/>
      <c r="K182" s="3"/>
    </row>
    <row r="183" spans="1:11" ht="15.75" customHeight="1" x14ac:dyDescent="0.3">
      <c r="A183" s="73"/>
      <c r="B183" s="3"/>
      <c r="C183" s="3"/>
      <c r="D183" s="3"/>
      <c r="E183" s="3"/>
      <c r="F183" s="3"/>
      <c r="G183" s="125"/>
      <c r="H183" s="3"/>
      <c r="I183" s="3"/>
      <c r="J183" s="3"/>
      <c r="K183" s="3"/>
    </row>
    <row r="184" spans="1:11" ht="15.75" customHeight="1" x14ac:dyDescent="0.3">
      <c r="A184" s="73"/>
      <c r="B184" s="3"/>
      <c r="C184" s="3"/>
      <c r="D184" s="3"/>
      <c r="E184" s="3"/>
      <c r="F184" s="3"/>
      <c r="G184" s="125"/>
      <c r="H184" s="3"/>
      <c r="I184" s="3"/>
      <c r="J184" s="3"/>
      <c r="K184" s="3"/>
    </row>
    <row r="185" spans="1:11" ht="15.75" customHeight="1" x14ac:dyDescent="0.3">
      <c r="A185" s="73"/>
      <c r="B185" s="3"/>
      <c r="C185" s="3"/>
      <c r="D185" s="3"/>
      <c r="E185" s="3"/>
      <c r="F185" s="3"/>
      <c r="G185" s="125"/>
      <c r="H185" s="3"/>
      <c r="I185" s="3"/>
      <c r="J185" s="3"/>
      <c r="K185" s="3"/>
    </row>
    <row r="186" spans="1:11" ht="15.75" customHeight="1" x14ac:dyDescent="0.3">
      <c r="A186" s="73"/>
      <c r="B186" s="3"/>
      <c r="C186" s="3"/>
      <c r="D186" s="3"/>
      <c r="E186" s="3"/>
      <c r="F186" s="3"/>
      <c r="G186" s="125"/>
      <c r="H186" s="3"/>
      <c r="I186" s="3"/>
      <c r="J186" s="3"/>
      <c r="K186" s="3"/>
    </row>
    <row r="187" spans="1:11" ht="15.75" customHeight="1" x14ac:dyDescent="0.3">
      <c r="A187" s="73"/>
      <c r="B187" s="3"/>
      <c r="C187" s="3"/>
      <c r="D187" s="3"/>
      <c r="E187" s="3"/>
      <c r="F187" s="3"/>
      <c r="G187" s="125"/>
      <c r="H187" s="3"/>
      <c r="I187" s="3"/>
      <c r="J187" s="3"/>
      <c r="K187" s="3"/>
    </row>
    <row r="188" spans="1:11" ht="15.75" customHeight="1" x14ac:dyDescent="0.3">
      <c r="A188" s="73"/>
      <c r="B188" s="3"/>
      <c r="C188" s="3"/>
      <c r="D188" s="3"/>
      <c r="E188" s="3"/>
      <c r="F188" s="3"/>
      <c r="G188" s="125"/>
      <c r="H188" s="3"/>
      <c r="I188" s="3"/>
      <c r="J188" s="3"/>
      <c r="K188" s="3"/>
    </row>
    <row r="189" spans="1:11" ht="15.75" customHeight="1" x14ac:dyDescent="0.3">
      <c r="A189" s="73"/>
      <c r="B189" s="3"/>
      <c r="C189" s="3"/>
      <c r="D189" s="3"/>
      <c r="E189" s="3"/>
      <c r="F189" s="3"/>
      <c r="G189" s="125"/>
      <c r="H189" s="3"/>
      <c r="I189" s="3"/>
      <c r="J189" s="3"/>
      <c r="K189" s="3"/>
    </row>
    <row r="190" spans="1:11" ht="15.75" customHeight="1" x14ac:dyDescent="0.3">
      <c r="A190" s="73"/>
      <c r="B190" s="3"/>
      <c r="C190" s="3"/>
      <c r="D190" s="3"/>
      <c r="E190" s="3"/>
      <c r="F190" s="3"/>
      <c r="G190" s="125"/>
      <c r="H190" s="3"/>
      <c r="I190" s="3"/>
      <c r="J190" s="3"/>
      <c r="K190" s="3"/>
    </row>
    <row r="191" spans="1:11" ht="15.75" customHeight="1" x14ac:dyDescent="0.3">
      <c r="A191" s="73"/>
      <c r="B191" s="3"/>
      <c r="C191" s="3"/>
      <c r="D191" s="3"/>
      <c r="E191" s="3"/>
      <c r="F191" s="3"/>
      <c r="G191" s="125"/>
      <c r="H191" s="3"/>
      <c r="I191" s="3"/>
      <c r="J191" s="3"/>
      <c r="K191" s="3"/>
    </row>
    <row r="192" spans="1:11" ht="15.75" customHeight="1" x14ac:dyDescent="0.3">
      <c r="A192" s="73"/>
      <c r="B192" s="3"/>
      <c r="C192" s="3"/>
      <c r="D192" s="3"/>
      <c r="E192" s="3"/>
      <c r="F192" s="3"/>
      <c r="G192" s="125"/>
      <c r="H192" s="3"/>
      <c r="I192" s="3"/>
      <c r="J192" s="3"/>
      <c r="K192" s="3"/>
    </row>
    <row r="193" spans="1:11" ht="15.75" customHeight="1" x14ac:dyDescent="0.3">
      <c r="A193" s="73"/>
      <c r="B193" s="3"/>
      <c r="C193" s="3"/>
      <c r="D193" s="3"/>
      <c r="E193" s="3"/>
      <c r="F193" s="3"/>
      <c r="G193" s="125"/>
      <c r="H193" s="3"/>
      <c r="I193" s="3"/>
      <c r="J193" s="3"/>
      <c r="K193" s="3"/>
    </row>
    <row r="194" spans="1:11" ht="15.75" customHeight="1" x14ac:dyDescent="0.3">
      <c r="A194" s="73"/>
      <c r="B194" s="3"/>
      <c r="C194" s="3"/>
      <c r="D194" s="3"/>
      <c r="E194" s="3"/>
      <c r="F194" s="3"/>
      <c r="G194" s="125"/>
      <c r="H194" s="3"/>
      <c r="I194" s="3"/>
      <c r="J194" s="3"/>
      <c r="K194" s="3"/>
    </row>
    <row r="195" spans="1:11" ht="15.75" customHeight="1" x14ac:dyDescent="0.3">
      <c r="A195" s="73"/>
      <c r="B195" s="3"/>
      <c r="C195" s="3"/>
      <c r="D195" s="3"/>
      <c r="E195" s="3"/>
      <c r="F195" s="3"/>
      <c r="G195" s="125"/>
      <c r="H195" s="3"/>
      <c r="I195" s="3"/>
      <c r="J195" s="3"/>
      <c r="K195" s="3"/>
    </row>
    <row r="196" spans="1:11" ht="15.75" customHeight="1" x14ac:dyDescent="0.3">
      <c r="A196" s="73"/>
      <c r="B196" s="3"/>
      <c r="C196" s="3"/>
      <c r="D196" s="3"/>
      <c r="E196" s="3"/>
      <c r="F196" s="3"/>
      <c r="G196" s="125"/>
      <c r="H196" s="3"/>
      <c r="I196" s="3"/>
      <c r="J196" s="3"/>
      <c r="K196" s="3"/>
    </row>
    <row r="197" spans="1:11" ht="15.75" customHeight="1" x14ac:dyDescent="0.3">
      <c r="A197" s="73"/>
      <c r="B197" s="3"/>
      <c r="C197" s="3"/>
      <c r="D197" s="3"/>
      <c r="E197" s="3"/>
      <c r="F197" s="3"/>
      <c r="G197" s="125"/>
      <c r="H197" s="3"/>
      <c r="I197" s="3"/>
      <c r="J197" s="3"/>
      <c r="K197" s="3"/>
    </row>
    <row r="198" spans="1:11" ht="15.75" customHeight="1" x14ac:dyDescent="0.3">
      <c r="A198" s="73"/>
      <c r="B198" s="3"/>
      <c r="C198" s="3"/>
      <c r="D198" s="3"/>
      <c r="E198" s="3"/>
      <c r="F198" s="3"/>
      <c r="G198" s="125"/>
      <c r="H198" s="3"/>
      <c r="I198" s="3"/>
      <c r="J198" s="3"/>
      <c r="K198" s="3"/>
    </row>
    <row r="199" spans="1:11" ht="15.75" customHeight="1" x14ac:dyDescent="0.3">
      <c r="A199" s="73"/>
      <c r="B199" s="3"/>
      <c r="C199" s="3"/>
      <c r="D199" s="3"/>
      <c r="E199" s="3"/>
      <c r="F199" s="3"/>
      <c r="G199" s="125"/>
      <c r="H199" s="3"/>
      <c r="I199" s="3"/>
      <c r="J199" s="3"/>
      <c r="K199" s="3"/>
    </row>
    <row r="200" spans="1:11" ht="15.75" customHeight="1" x14ac:dyDescent="0.3">
      <c r="A200" s="73"/>
      <c r="B200" s="3"/>
      <c r="C200" s="3"/>
      <c r="D200" s="3"/>
      <c r="E200" s="3"/>
      <c r="F200" s="3"/>
      <c r="G200" s="125"/>
      <c r="H200" s="3"/>
      <c r="I200" s="3"/>
      <c r="J200" s="3"/>
      <c r="K200" s="3"/>
    </row>
    <row r="201" spans="1:11" ht="15.75" customHeight="1" x14ac:dyDescent="0.3">
      <c r="A201" s="73"/>
      <c r="B201" s="3"/>
      <c r="C201" s="3"/>
      <c r="D201" s="3"/>
      <c r="E201" s="3"/>
      <c r="F201" s="3"/>
      <c r="G201" s="125"/>
      <c r="H201" s="3"/>
      <c r="I201" s="3"/>
      <c r="J201" s="3"/>
      <c r="K201" s="3"/>
    </row>
    <row r="202" spans="1:11" ht="15.75" customHeight="1" x14ac:dyDescent="0.3">
      <c r="A202" s="73"/>
      <c r="B202" s="3"/>
      <c r="C202" s="3"/>
      <c r="D202" s="3"/>
      <c r="E202" s="3"/>
      <c r="F202" s="3"/>
      <c r="G202" s="125"/>
      <c r="H202" s="3"/>
      <c r="I202" s="3"/>
      <c r="J202" s="3"/>
      <c r="K202" s="3"/>
    </row>
    <row r="203" spans="1:11" ht="15.75" customHeight="1" x14ac:dyDescent="0.3">
      <c r="A203" s="73"/>
      <c r="B203" s="3"/>
      <c r="C203" s="3"/>
      <c r="D203" s="3"/>
      <c r="E203" s="3"/>
      <c r="F203" s="3"/>
      <c r="G203" s="125"/>
      <c r="H203" s="3"/>
      <c r="I203" s="3"/>
      <c r="J203" s="3"/>
      <c r="K203" s="3"/>
    </row>
    <row r="204" spans="1:11" ht="15.75" customHeight="1" x14ac:dyDescent="0.3">
      <c r="A204" s="73"/>
      <c r="B204" s="3"/>
      <c r="C204" s="3"/>
      <c r="D204" s="3"/>
      <c r="E204" s="3"/>
      <c r="F204" s="3"/>
      <c r="G204" s="125"/>
      <c r="H204" s="3"/>
      <c r="I204" s="3"/>
      <c r="J204" s="3"/>
      <c r="K204" s="3"/>
    </row>
    <row r="205" spans="1:11" ht="15.75" customHeight="1" x14ac:dyDescent="0.3">
      <c r="A205" s="73"/>
      <c r="B205" s="3"/>
      <c r="C205" s="3"/>
      <c r="D205" s="3"/>
      <c r="E205" s="3"/>
      <c r="F205" s="3"/>
      <c r="G205" s="125"/>
      <c r="H205" s="3"/>
      <c r="I205" s="3"/>
      <c r="J205" s="3"/>
      <c r="K205" s="3"/>
    </row>
    <row r="206" spans="1:11" ht="15.75" customHeight="1" x14ac:dyDescent="0.3">
      <c r="A206" s="73"/>
      <c r="B206" s="3"/>
      <c r="C206" s="3"/>
      <c r="D206" s="3"/>
      <c r="E206" s="3"/>
      <c r="F206" s="3"/>
      <c r="G206" s="125"/>
      <c r="H206" s="3"/>
      <c r="I206" s="3"/>
      <c r="J206" s="3"/>
      <c r="K206" s="3"/>
    </row>
    <row r="207" spans="1:11" ht="15.75" customHeight="1" x14ac:dyDescent="0.3">
      <c r="A207" s="73"/>
      <c r="B207" s="3"/>
      <c r="C207" s="3"/>
      <c r="D207" s="3"/>
      <c r="E207" s="3"/>
      <c r="F207" s="3"/>
      <c r="G207" s="125"/>
      <c r="H207" s="3"/>
      <c r="I207" s="3"/>
      <c r="J207" s="3"/>
      <c r="K207" s="3"/>
    </row>
    <row r="208" spans="1:11" ht="15.75" customHeight="1" x14ac:dyDescent="0.3">
      <c r="A208" s="73"/>
      <c r="B208" s="3"/>
      <c r="C208" s="3"/>
      <c r="D208" s="3"/>
      <c r="E208" s="3"/>
      <c r="F208" s="3"/>
      <c r="G208" s="125"/>
      <c r="H208" s="3"/>
      <c r="I208" s="3"/>
      <c r="J208" s="3"/>
      <c r="K208" s="3"/>
    </row>
    <row r="209" spans="1:11" ht="15.75" customHeight="1" x14ac:dyDescent="0.3">
      <c r="A209" s="73"/>
      <c r="B209" s="3"/>
      <c r="C209" s="3"/>
      <c r="D209" s="3"/>
      <c r="E209" s="3"/>
      <c r="F209" s="3"/>
      <c r="G209" s="125"/>
      <c r="H209" s="3"/>
      <c r="I209" s="3"/>
      <c r="J209" s="3"/>
      <c r="K209" s="3"/>
    </row>
    <row r="210" spans="1:11" ht="15.75" customHeight="1" x14ac:dyDescent="0.3">
      <c r="A210" s="73"/>
      <c r="B210" s="3"/>
      <c r="C210" s="3"/>
      <c r="D210" s="3"/>
      <c r="E210" s="3"/>
      <c r="F210" s="3"/>
      <c r="G210" s="125"/>
      <c r="H210" s="3"/>
      <c r="I210" s="3"/>
      <c r="J210" s="3"/>
      <c r="K210" s="3"/>
    </row>
    <row r="211" spans="1:11" ht="15.75" customHeight="1" x14ac:dyDescent="0.3">
      <c r="A211" s="73"/>
      <c r="B211" s="3"/>
      <c r="C211" s="3"/>
      <c r="D211" s="3"/>
      <c r="E211" s="3"/>
      <c r="F211" s="3"/>
      <c r="G211" s="125"/>
      <c r="H211" s="3"/>
      <c r="I211" s="3"/>
      <c r="J211" s="3"/>
      <c r="K211" s="3"/>
    </row>
    <row r="212" spans="1:11" ht="15.75" customHeight="1" x14ac:dyDescent="0.3">
      <c r="A212" s="73"/>
      <c r="B212" s="3"/>
      <c r="C212" s="3"/>
      <c r="D212" s="3"/>
      <c r="E212" s="3"/>
      <c r="F212" s="3"/>
      <c r="G212" s="125"/>
      <c r="H212" s="3"/>
      <c r="I212" s="3"/>
      <c r="J212" s="3"/>
      <c r="K212" s="3"/>
    </row>
    <row r="213" spans="1:11" ht="15.75" customHeight="1" x14ac:dyDescent="0.3">
      <c r="A213" s="73"/>
      <c r="B213" s="3"/>
      <c r="C213" s="3"/>
      <c r="D213" s="3"/>
      <c r="E213" s="3"/>
      <c r="F213" s="3"/>
      <c r="G213" s="125"/>
      <c r="H213" s="3"/>
      <c r="I213" s="3"/>
      <c r="J213" s="3"/>
      <c r="K213" s="3"/>
    </row>
    <row r="214" spans="1:11" ht="15.75" customHeight="1" x14ac:dyDescent="0.3">
      <c r="A214" s="73"/>
      <c r="B214" s="3"/>
      <c r="C214" s="3"/>
      <c r="D214" s="3"/>
      <c r="E214" s="3"/>
      <c r="F214" s="3"/>
      <c r="G214" s="125"/>
      <c r="H214" s="3"/>
      <c r="I214" s="3"/>
      <c r="J214" s="3"/>
      <c r="K214" s="3"/>
    </row>
    <row r="215" spans="1:11" ht="15.75" customHeight="1" x14ac:dyDescent="0.3">
      <c r="A215" s="73"/>
      <c r="B215" s="3"/>
      <c r="C215" s="3"/>
      <c r="D215" s="3"/>
      <c r="E215" s="3"/>
      <c r="F215" s="3"/>
      <c r="G215" s="125"/>
      <c r="H215" s="3"/>
      <c r="I215" s="3"/>
      <c r="J215" s="3"/>
      <c r="K215" s="3"/>
    </row>
    <row r="216" spans="1:11" ht="15.75" customHeight="1" x14ac:dyDescent="0.3">
      <c r="A216" s="73"/>
      <c r="B216" s="3"/>
      <c r="C216" s="3"/>
      <c r="D216" s="3"/>
      <c r="E216" s="3"/>
      <c r="F216" s="3"/>
      <c r="G216" s="125"/>
      <c r="H216" s="3"/>
      <c r="I216" s="3"/>
      <c r="J216" s="3"/>
      <c r="K216" s="3"/>
    </row>
    <row r="217" spans="1:11" ht="15.75" customHeight="1" x14ac:dyDescent="0.3">
      <c r="A217" s="73"/>
      <c r="B217" s="3"/>
      <c r="C217" s="3"/>
      <c r="D217" s="3"/>
      <c r="E217" s="3"/>
      <c r="F217" s="3"/>
      <c r="G217" s="125"/>
      <c r="H217" s="3"/>
      <c r="I217" s="3"/>
      <c r="J217" s="3"/>
      <c r="K217" s="3"/>
    </row>
    <row r="218" spans="1:11" ht="15.75" customHeight="1" x14ac:dyDescent="0.3">
      <c r="A218" s="73"/>
      <c r="B218" s="3"/>
      <c r="C218" s="3"/>
      <c r="D218" s="3"/>
      <c r="E218" s="3"/>
      <c r="F218" s="3"/>
      <c r="G218" s="125"/>
      <c r="H218" s="3"/>
      <c r="I218" s="3"/>
      <c r="J218" s="3"/>
      <c r="K218" s="3"/>
    </row>
    <row r="219" spans="1:11" ht="15.75" customHeight="1" x14ac:dyDescent="0.3">
      <c r="A219" s="73"/>
      <c r="B219" s="3"/>
      <c r="C219" s="3"/>
      <c r="D219" s="3"/>
      <c r="E219" s="3"/>
      <c r="F219" s="3"/>
      <c r="G219" s="125"/>
      <c r="H219" s="3"/>
      <c r="I219" s="3"/>
      <c r="J219" s="3"/>
      <c r="K219" s="3"/>
    </row>
    <row r="220" spans="1:11" ht="15.75" customHeight="1" x14ac:dyDescent="0.3">
      <c r="A220" s="73"/>
      <c r="B220" s="3"/>
      <c r="C220" s="3"/>
      <c r="D220" s="3"/>
      <c r="E220" s="3"/>
      <c r="F220" s="3"/>
      <c r="G220" s="125"/>
      <c r="H220" s="3"/>
      <c r="I220" s="3"/>
      <c r="J220" s="3"/>
      <c r="K220" s="3"/>
    </row>
    <row r="221" spans="1:11" ht="15.75" customHeight="1" x14ac:dyDescent="0.3">
      <c r="A221" s="73"/>
      <c r="B221" s="3"/>
      <c r="C221" s="3"/>
      <c r="D221" s="3"/>
      <c r="E221" s="3"/>
      <c r="F221" s="3"/>
      <c r="G221" s="125"/>
      <c r="H221" s="3"/>
      <c r="I221" s="3"/>
      <c r="J221" s="3"/>
      <c r="K221" s="3"/>
    </row>
    <row r="222" spans="1:11" ht="15.75" customHeight="1" x14ac:dyDescent="0.3">
      <c r="A222" s="73"/>
      <c r="B222" s="3"/>
      <c r="C222" s="3"/>
      <c r="D222" s="3"/>
      <c r="E222" s="3"/>
      <c r="F222" s="3"/>
      <c r="G222" s="125"/>
      <c r="H222" s="3"/>
      <c r="I222" s="3"/>
      <c r="J222" s="3"/>
      <c r="K222" s="3"/>
    </row>
    <row r="223" spans="1:11" ht="15.75" customHeight="1" x14ac:dyDescent="0.3">
      <c r="A223" s="73"/>
      <c r="B223" s="3"/>
      <c r="C223" s="3"/>
      <c r="D223" s="3"/>
      <c r="E223" s="3"/>
      <c r="F223" s="3"/>
      <c r="G223" s="125"/>
      <c r="H223" s="3"/>
      <c r="I223" s="3"/>
      <c r="J223" s="3"/>
      <c r="K223" s="3"/>
    </row>
    <row r="224" spans="1:11" ht="15.75" customHeight="1" x14ac:dyDescent="0.3">
      <c r="A224" s="73"/>
      <c r="B224" s="3"/>
      <c r="C224" s="3"/>
      <c r="D224" s="3"/>
      <c r="E224" s="3"/>
      <c r="F224" s="3"/>
      <c r="G224" s="125"/>
      <c r="H224" s="3"/>
      <c r="I224" s="3"/>
      <c r="J224" s="3"/>
      <c r="K224" s="3"/>
    </row>
    <row r="225" spans="1:11" ht="15.75" customHeight="1" x14ac:dyDescent="0.3">
      <c r="A225" s="73"/>
      <c r="B225" s="3"/>
      <c r="C225" s="3"/>
      <c r="D225" s="3"/>
      <c r="E225" s="3"/>
      <c r="F225" s="3"/>
      <c r="G225" s="125"/>
      <c r="H225" s="3"/>
      <c r="I225" s="3"/>
      <c r="J225" s="3"/>
      <c r="K225" s="3"/>
    </row>
    <row r="226" spans="1:11" ht="15.75" customHeight="1" x14ac:dyDescent="0.3">
      <c r="A226" s="73"/>
      <c r="B226" s="3"/>
      <c r="C226" s="3"/>
      <c r="D226" s="3"/>
      <c r="E226" s="3"/>
      <c r="F226" s="3"/>
      <c r="G226" s="125"/>
      <c r="H226" s="3"/>
      <c r="I226" s="3"/>
      <c r="J226" s="3"/>
      <c r="K226" s="3"/>
    </row>
    <row r="227" spans="1:11" ht="15.75" customHeight="1" x14ac:dyDescent="0.3">
      <c r="A227" s="73"/>
      <c r="B227" s="3"/>
      <c r="C227" s="3"/>
      <c r="D227" s="3"/>
      <c r="E227" s="3"/>
      <c r="F227" s="3"/>
      <c r="G227" s="125"/>
      <c r="H227" s="3"/>
      <c r="I227" s="3"/>
      <c r="J227" s="3"/>
      <c r="K227" s="3"/>
    </row>
    <row r="228" spans="1:11" ht="15.75" customHeight="1" x14ac:dyDescent="0.3">
      <c r="A228" s="73"/>
      <c r="B228" s="3"/>
      <c r="C228" s="3"/>
      <c r="D228" s="3"/>
      <c r="E228" s="3"/>
      <c r="F228" s="3"/>
      <c r="G228" s="125"/>
      <c r="H228" s="3"/>
      <c r="I228" s="3"/>
      <c r="J228" s="3"/>
      <c r="K228" s="3"/>
    </row>
    <row r="229" spans="1:11" ht="15.75" customHeight="1" x14ac:dyDescent="0.3">
      <c r="A229" s="73"/>
      <c r="B229" s="3"/>
      <c r="C229" s="3"/>
      <c r="D229" s="3"/>
      <c r="E229" s="3"/>
      <c r="F229" s="3"/>
      <c r="G229" s="125"/>
      <c r="H229" s="3"/>
      <c r="I229" s="3"/>
      <c r="J229" s="3"/>
      <c r="K229" s="3"/>
    </row>
    <row r="230" spans="1:11" ht="15.75" customHeight="1" x14ac:dyDescent="0.3">
      <c r="A230" s="73"/>
      <c r="B230" s="3"/>
      <c r="C230" s="3"/>
      <c r="D230" s="3"/>
      <c r="E230" s="3"/>
      <c r="F230" s="3"/>
      <c r="G230" s="125"/>
      <c r="H230" s="3"/>
      <c r="I230" s="3"/>
      <c r="J230" s="3"/>
      <c r="K230" s="3"/>
    </row>
    <row r="231" spans="1:11" ht="15.75" customHeight="1" x14ac:dyDescent="0.3">
      <c r="A231" s="73"/>
      <c r="B231" s="3"/>
      <c r="C231" s="3"/>
      <c r="D231" s="3"/>
      <c r="E231" s="3"/>
      <c r="F231" s="3"/>
      <c r="G231" s="125"/>
      <c r="H231" s="3"/>
      <c r="I231" s="3"/>
      <c r="J231" s="3"/>
      <c r="K231" s="3"/>
    </row>
    <row r="232" spans="1:11" ht="15.75" customHeight="1" x14ac:dyDescent="0.3">
      <c r="A232" s="73"/>
      <c r="B232" s="3"/>
      <c r="C232" s="3"/>
      <c r="D232" s="3"/>
      <c r="E232" s="3"/>
      <c r="F232" s="3"/>
      <c r="G232" s="125"/>
      <c r="H232" s="3"/>
      <c r="I232" s="3"/>
      <c r="J232" s="3"/>
      <c r="K232" s="3"/>
    </row>
  </sheetData>
  <mergeCells count="6">
    <mergeCell ref="A2:G2"/>
    <mergeCell ref="A27:B27"/>
    <mergeCell ref="C5:F5"/>
    <mergeCell ref="A4:A6"/>
    <mergeCell ref="B4:B6"/>
    <mergeCell ref="C4:G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2111+2120</vt:lpstr>
      <vt:lpstr>2230</vt:lpstr>
      <vt:lpstr>контингент</vt:lpstr>
      <vt:lpstr>додатція</vt:lpstr>
      <vt:lpstr>ГУМАНІТАРНА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IRura</dc:creator>
  <cp:lastModifiedBy>Люба</cp:lastModifiedBy>
  <cp:lastPrinted>2023-01-19T15:18:33Z</cp:lastPrinted>
  <dcterms:created xsi:type="dcterms:W3CDTF">2016-01-27T08:02:57Z</dcterms:created>
  <dcterms:modified xsi:type="dcterms:W3CDTF">2023-01-26T11:47:19Z</dcterms:modified>
</cp:coreProperties>
</file>